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ASSEC\"/>
    </mc:Choice>
  </mc:AlternateContent>
  <xr:revisionPtr revIDLastSave="0" documentId="8_{11A88C07-EBF2-49C1-9E2C-EACB1FD960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pplication Form" sheetId="6" r:id="rId1"/>
  </sheets>
  <definedNames>
    <definedName name="_xlnm.Print_Area" localSheetId="0">'Application Form'!$B$1:$AS$106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Y111" i="6" l="1"/>
  <c r="BX111" i="6"/>
  <c r="BW111" i="6"/>
  <c r="BV111" i="6"/>
  <c r="BU111" i="6"/>
  <c r="BT111" i="6"/>
  <c r="BS111" i="6"/>
  <c r="BR111" i="6"/>
  <c r="BY110" i="6"/>
  <c r="BX110" i="6"/>
  <c r="BW110" i="6"/>
  <c r="BV110" i="6"/>
  <c r="BU110" i="6"/>
  <c r="BT110" i="6"/>
  <c r="BS110" i="6"/>
  <c r="BR110" i="6"/>
  <c r="BY109" i="6"/>
  <c r="BX109" i="6"/>
  <c r="BW109" i="6"/>
  <c r="BV109" i="6"/>
  <c r="BU109" i="6"/>
  <c r="BT109" i="6"/>
  <c r="BS109" i="6"/>
  <c r="BR109" i="6"/>
  <c r="BP111" i="6"/>
  <c r="BP110" i="6"/>
  <c r="BP109" i="6"/>
  <c r="BO111" i="6"/>
  <c r="BO110" i="6"/>
  <c r="BO109" i="6"/>
  <c r="BN111" i="6"/>
  <c r="BN110" i="6"/>
  <c r="BN109" i="6"/>
  <c r="BM111" i="6"/>
  <c r="BM110" i="6"/>
  <c r="BM109" i="6"/>
  <c r="BL111" i="6"/>
  <c r="BL110" i="6"/>
  <c r="BL109" i="6"/>
  <c r="BA115" i="6"/>
  <c r="AZ115" i="6"/>
  <c r="AY115" i="6"/>
  <c r="AX115" i="6"/>
  <c r="AW115" i="6"/>
  <c r="BA114" i="6"/>
  <c r="AZ114" i="6"/>
  <c r="AY114" i="6"/>
  <c r="AX114" i="6"/>
  <c r="AW114" i="6"/>
  <c r="BA113" i="6"/>
  <c r="AZ113" i="6"/>
  <c r="AY113" i="6"/>
  <c r="AX113" i="6"/>
  <c r="AW113" i="6"/>
  <c r="BA112" i="6"/>
  <c r="AZ112" i="6"/>
  <c r="AY112" i="6"/>
  <c r="AX112" i="6"/>
  <c r="AW112" i="6"/>
  <c r="BA111" i="6"/>
  <c r="AZ111" i="6"/>
  <c r="AY111" i="6"/>
  <c r="AX111" i="6"/>
  <c r="AW111" i="6"/>
  <c r="BA110" i="6"/>
  <c r="AZ110" i="6"/>
  <c r="AY110" i="6"/>
  <c r="AX110" i="6"/>
  <c r="AW110" i="6"/>
  <c r="BC115" i="6"/>
  <c r="BD115" i="6" s="1"/>
  <c r="BC114" i="6"/>
  <c r="BD114" i="6" s="1"/>
  <c r="BC113" i="6"/>
  <c r="BD113" i="6" s="1"/>
  <c r="BC112" i="6"/>
  <c r="BD112" i="6" s="1"/>
  <c r="BC111" i="6"/>
  <c r="BD111" i="6" s="1"/>
  <c r="BC110" i="6"/>
  <c r="BD110" i="6" s="1"/>
  <c r="BK110" i="6" l="1"/>
  <c r="G104" i="6" s="1"/>
  <c r="BK109" i="6"/>
  <c r="G103" i="6" s="1"/>
  <c r="BK111" i="6"/>
  <c r="G105" i="6" s="1"/>
  <c r="AN26" i="6"/>
</calcChain>
</file>

<file path=xl/sharedStrings.xml><?xml version="1.0" encoding="utf-8"?>
<sst xmlns="http://schemas.openxmlformats.org/spreadsheetml/2006/main" count="144" uniqueCount="118">
  <si>
    <t>4.1MPa</t>
    <phoneticPr fontId="1"/>
  </si>
  <si>
    <t>伸び</t>
    <rPh sb="0" eb="1">
      <t>ノ</t>
    </rPh>
    <phoneticPr fontId="1"/>
  </si>
  <si>
    <t>縮み</t>
    <rPh sb="0" eb="1">
      <t>チヂ</t>
    </rPh>
    <phoneticPr fontId="1"/>
  </si>
  <si>
    <t>MMP Application Form</t>
  </si>
  <si>
    <t>&lt;Customer information&gt;</t>
  </si>
  <si>
    <t>Contact</t>
  </si>
  <si>
    <t>&lt;Machine/Application information&gt;</t>
  </si>
  <si>
    <t xml:space="preserve">(Evaluation items: </t>
  </si>
  <si>
    <t>&lt;Machine schedule&gt;</t>
  </si>
  <si>
    <t>&lt;Requirement&gt;</t>
  </si>
  <si>
    <t>12 VDC</t>
  </si>
  <si>
    <t>24 VDC</t>
  </si>
  <si>
    <t>Load on cylinder</t>
  </si>
  <si>
    <t>Compression</t>
  </si>
  <si>
    <t>Tension</t>
  </si>
  <si>
    <t>Horizontal</t>
  </si>
  <si>
    <t>Tension &amp; Compression</t>
  </si>
  <si>
    <t>Mounting</t>
  </si>
  <si>
    <t>150mm</t>
  </si>
  <si>
    <t>200mm</t>
  </si>
  <si>
    <t>250mm</t>
  </si>
  <si>
    <t>300mm</t>
  </si>
  <si>
    <t>350mm</t>
  </si>
  <si>
    <t>14mm</t>
  </si>
  <si>
    <t>5/8inch</t>
  </si>
  <si>
    <t>Standard</t>
  </si>
  <si>
    <t>None (as lead wire)</t>
  </si>
  <si>
    <t>Metri-Pack 280 Male</t>
  </si>
  <si>
    <t>Electric system</t>
  </si>
  <si>
    <t>A</t>
  </si>
  <si>
    <t>90 deg. rotated</t>
  </si>
  <si>
    <t>180 deg. rotated</t>
  </si>
  <si>
    <t xml:space="preserve">Name: </t>
  </si>
  <si>
    <t xml:space="preserve">Phone: </t>
  </si>
  <si>
    <t xml:space="preserve">Email: </t>
  </si>
  <si>
    <t>Supply voltage:</t>
  </si>
  <si>
    <t>Maximum amp draw:</t>
  </si>
  <si>
    <t>Direction:</t>
  </si>
  <si>
    <t>Required thrust force:</t>
  </si>
  <si>
    <t>Extension =</t>
  </si>
  <si>
    <t>Retraction =</t>
  </si>
  <si>
    <t>Stroke:</t>
  </si>
  <si>
    <t>Pin hole dia.:</t>
  </si>
  <si>
    <t>Pin direction:</t>
  </si>
  <si>
    <t>Cylinder installation:</t>
  </si>
  <si>
    <t>Reservoir position:</t>
  </si>
  <si>
    <t>Wire position:</t>
  </si>
  <si>
    <t>Connector:</t>
  </si>
  <si>
    <t>Hydraulic oil:</t>
  </si>
  <si>
    <t>定格推力</t>
  </si>
  <si>
    <t>2.4MPa</t>
  </si>
  <si>
    <t>5.0MPa</t>
  </si>
  <si>
    <t>7.1MPa</t>
  </si>
  <si>
    <t>シリンダ径</t>
  </si>
  <si>
    <t>メインリリーフ</t>
  </si>
  <si>
    <t>定格圧力</t>
  </si>
  <si>
    <t>N</t>
  </si>
  <si>
    <t>B</t>
  </si>
  <si>
    <t>形式</t>
  </si>
  <si>
    <t>MMP5</t>
  </si>
  <si>
    <t>-</t>
  </si>
  <si>
    <t>G</t>
  </si>
  <si>
    <t>H</t>
  </si>
  <si>
    <t>Q</t>
  </si>
  <si>
    <t>R</t>
  </si>
  <si>
    <t>NONE</t>
  </si>
  <si>
    <t>34mm</t>
  </si>
  <si>
    <t>40mm</t>
  </si>
  <si>
    <t>46mm</t>
  </si>
  <si>
    <t>bore</t>
  </si>
  <si>
    <t>8.0MPa</t>
  </si>
  <si>
    <t>High-Flow overload relief valve:</t>
  </si>
  <si>
    <t>Required</t>
  </si>
  <si>
    <t>NOT required</t>
  </si>
  <si>
    <t>(Recommended for snow plow angle)</t>
  </si>
  <si>
    <t>Type:</t>
  </si>
  <si>
    <t>Standard (Self-contained)</t>
  </si>
  <si>
    <t>Separated</t>
  </si>
  <si>
    <t>(</t>
  </si>
  <si>
    <t>Hose length =</t>
  </si>
  <si>
    <t>)</t>
  </si>
  <si>
    <t>mm</t>
  </si>
  <si>
    <t>I</t>
  </si>
  <si>
    <t>O</t>
  </si>
  <si>
    <t>T</t>
  </si>
  <si>
    <t>Additional information:</t>
  </si>
  <si>
    <t>(picture, linkage, drawing, etc)</t>
  </si>
  <si>
    <t xml:space="preserve">Title: </t>
  </si>
  <si>
    <t xml:space="preserve">Prototype: </t>
  </si>
  <si>
    <t xml:space="preserve">Production: </t>
  </si>
  <si>
    <t xml:space="preserve">Machine type: </t>
  </si>
  <si>
    <t xml:space="preserve">Model name: </t>
  </si>
  <si>
    <t xml:space="preserve">Application: </t>
  </si>
  <si>
    <t xml:space="preserve">EAU: </t>
  </si>
  <si>
    <t xml:space="preserve">Target cost: </t>
  </si>
  <si>
    <t xml:space="preserve">Company: </t>
  </si>
  <si>
    <t xml:space="preserve">Location: </t>
  </si>
  <si>
    <t xml:space="preserve">Other: </t>
  </si>
  <si>
    <t>mm)</t>
  </si>
  <si>
    <t>Standard (-20~50 deg. C / -4~122 deg. F)</t>
  </si>
  <si>
    <t>Cold‐resistant (-32~50 deg. C / -25~122 deg. F)</t>
  </si>
  <si>
    <t xml:space="preserve">Quantity: </t>
  </si>
  <si>
    <t>pcs</t>
  </si>
  <si>
    <t>lbs</t>
  </si>
  <si>
    <t>Optional</t>
  </si>
  <si>
    <t xml:space="preserve">(Conversion: </t>
  </si>
  <si>
    <t>=</t>
  </si>
  <si>
    <t>N)</t>
  </si>
  <si>
    <t>Bore</t>
  </si>
  <si>
    <t>&lt;Proposed Model&gt;</t>
  </si>
  <si>
    <t xml:space="preserve">34mm: </t>
  </si>
  <si>
    <t xml:space="preserve">40mm: </t>
  </si>
  <si>
    <t xml:space="preserve">46mm: </t>
  </si>
  <si>
    <t>N/A</t>
  </si>
  <si>
    <t>Model</t>
  </si>
  <si>
    <t xml:space="preserve">Completed By: </t>
  </si>
  <si>
    <t xml:space="preserve">Completed Date: </t>
  </si>
  <si>
    <t>(Form No. KAC-FENG-21-042-00)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</si>
</sst>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;;;"/>
  </numFmts>
  <fonts count="8">
    <font>
      <sz val="11"/>
      <color theme="1"/>
      <name val="Calibri"/>
      <family val="2"/>
      <charset val="128"/>
      <scheme val="minor"/>
    </font>
    <font>
      <sz val="6"/>
      <name val="Calibri"/>
      <family val="2"/>
      <charset val="128"/>
      <scheme val="minor"/>
    </font>
    <font>
      <sz val="11"/>
      <name val="Calibri"/>
      <family val="2"/>
      <charset val="128"/>
      <scheme val="minor"/>
    </font>
    <font>
      <sz val="11"/>
      <color theme="1"/>
      <name val="Calibri"/>
      <family val="2"/>
      <charset val="128"/>
    </font>
    <font>
      <b/>
      <sz val="11"/>
      <color theme="1"/>
      <name val="Calibri"/>
      <family val="2"/>
    </font>
    <font>
      <b/>
      <u/>
      <sz val="20"/>
      <color theme="1"/>
      <name val="Calibri"/>
      <family val="2"/>
    </font>
    <font>
      <sz val="11"/>
      <name val="Calibri"/>
      <family val="2"/>
    </font>
    <font>
      <sz val="11"/>
      <name val="Calibri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Border="1" applyAlignment="1">
      <alignment horizontal="right" vertical="center"/>
    </xf>
    <xf numFmtId="164" fontId="3" fillId="0" borderId="0" xfId="0" applyNumberFormat="1" applyFont="1" applyBorder="1">
      <alignment vertical="center"/>
    </xf>
    <xf numFmtId="0" fontId="3" fillId="0" borderId="0" xfId="0" applyFont="1" applyBorder="1" applyAlignment="1">
      <alignment horizontal="centerContinuous" vertical="center"/>
    </xf>
    <xf numFmtId="0" fontId="7" fillId="3" borderId="0" xfId="0" applyFont="1" applyFill="1" applyBorder="1">
      <alignment vertical="center"/>
    </xf>
    <xf numFmtId="0" fontId="3" fillId="3" borderId="0" xfId="0" applyFont="1" applyFill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5" fillId="0" borderId="0" xfId="0" applyFont="1" applyBorder="1">
      <alignment vertical="center"/>
    </xf>
    <xf numFmtId="0" fontId="3" fillId="0" borderId="17" xfId="0" applyFont="1" applyBorder="1">
      <alignment vertical="center"/>
    </xf>
    <xf numFmtId="0" fontId="4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" xfId="0" applyFont="1" applyBorder="1" applyAlignment="1">
      <alignment horizontal="centerContinuous" vertical="center"/>
    </xf>
    <xf numFmtId="0" fontId="3" fillId="0" borderId="1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1" fontId="3" fillId="0" borderId="12" xfId="0" applyNumberFormat="1" applyFont="1" applyBorder="1">
      <alignment vertical="center"/>
    </xf>
    <xf numFmtId="0" fontId="3" fillId="0" borderId="0" xfId="0" applyFont="1" applyFill="1" applyBorder="1" applyAlignment="1">
      <alignment horizontal="right" vertical="center"/>
    </xf>
    <xf numFmtId="164" fontId="3" fillId="0" borderId="2" xfId="0" applyNumberFormat="1" applyFont="1" applyBorder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4" borderId="0" xfId="0" applyFont="1" applyFill="1" applyBorder="1" applyAlignment="1">
      <alignment vertical="center"/>
    </xf>
    <xf numFmtId="0" fontId="4" fillId="3" borderId="0" xfId="0" applyFont="1" applyFill="1" applyBorder="1">
      <alignment vertical="center"/>
    </xf>
    <xf numFmtId="0" fontId="3" fillId="0" borderId="0" xfId="0" quotePrefix="1" applyFont="1" applyBorder="1" applyAlignment="1">
      <alignment vertical="center"/>
    </xf>
    <xf numFmtId="0" fontId="3" fillId="0" borderId="2" xfId="0" applyFont="1" applyFill="1" applyBorder="1" applyAlignment="1" applyProtection="1">
      <alignment vertical="center"/>
      <protection locked="0"/>
    </xf>
    <xf numFmtId="0" fontId="3" fillId="0" borderId="2" xfId="0" applyFont="1" applyBorder="1" applyProtection="1">
      <alignment vertical="center"/>
      <protection locked="0"/>
    </xf>
    <xf numFmtId="0" fontId="3" fillId="0" borderId="12" xfId="0" applyFont="1" applyBorder="1" applyProtection="1">
      <alignment vertical="center"/>
      <protection locked="0"/>
    </xf>
    <xf numFmtId="0" fontId="3" fillId="0" borderId="12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14" fontId="3" fillId="0" borderId="2" xfId="0" applyNumberFormat="1" applyFont="1" applyBorder="1" applyAlignment="1" applyProtection="1">
      <alignment horizontal="centerContinuous" vertical="center"/>
      <protection locked="0"/>
    </xf>
    <xf numFmtId="0" fontId="3" fillId="0" borderId="2" xfId="0" applyFont="1" applyBorder="1" applyAlignment="1" applyProtection="1">
      <alignment horizontal="centerContinuous" vertical="center"/>
      <protection locked="0"/>
    </xf>
    <xf numFmtId="0" fontId="3" fillId="0" borderId="0" xfId="0" applyFont="1" applyAlignment="1" applyProtection="1">
      <alignment horizontal="centerContinuous" vertical="center"/>
      <protection locked="0"/>
    </xf>
    <xf numFmtId="0" fontId="3" fillId="0" borderId="6" xfId="0" applyFont="1" applyBorder="1" applyProtection="1">
      <alignment vertical="center"/>
      <protection locked="0"/>
    </xf>
    <xf numFmtId="0" fontId="3" fillId="0" borderId="3" xfId="0" applyFont="1" applyBorder="1" applyProtection="1">
      <alignment vertical="center"/>
      <protection locked="0"/>
    </xf>
    <xf numFmtId="0" fontId="3" fillId="0" borderId="9" xfId="0" applyFont="1" applyBorder="1" applyProtection="1">
      <alignment vertical="center"/>
      <protection locked="0"/>
    </xf>
    <xf numFmtId="0" fontId="3" fillId="0" borderId="7" xfId="0" applyFont="1" applyBorder="1" applyProtection="1">
      <alignment vertical="center"/>
      <protection locked="0"/>
    </xf>
    <xf numFmtId="0" fontId="3" fillId="0" borderId="0" xfId="0" applyFont="1" applyBorder="1" applyProtection="1">
      <alignment vertical="center"/>
      <protection locked="0"/>
    </xf>
    <xf numFmtId="0" fontId="3" fillId="0" borderId="10" xfId="0" applyFont="1" applyBorder="1" applyProtection="1">
      <alignment vertical="center"/>
      <protection locked="0"/>
    </xf>
    <xf numFmtId="0" fontId="3" fillId="0" borderId="8" xfId="0" applyFont="1" applyBorder="1" applyProtection="1">
      <alignment vertical="center"/>
      <protection locked="0"/>
    </xf>
    <xf numFmtId="0" fontId="3" fillId="0" borderId="11" xfId="0" applyFont="1" applyBorder="1" applyProtection="1">
      <alignment vertical="center"/>
      <protection locked="0"/>
    </xf>
    <xf numFmtId="0" fontId="0" fillId="0" borderId="0" xfId="0" applyProtection="1">
      <alignment vertic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3" fillId="0" borderId="0" xfId="0" applyFont="1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0" fillId="0" borderId="4" xfId="0" applyBorder="1" applyAlignment="1" applyProtection="1">
      <alignment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0" fillId="0" borderId="5" xfId="0" applyBorder="1" applyAlignment="1" applyProtection="1">
      <alignment vertical="center"/>
    </xf>
    <xf numFmtId="0" fontId="0" fillId="0" borderId="0" xfId="0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3" fillId="0" borderId="0" xfId="0" applyFont="1" applyBorder="1" applyProtection="1">
      <alignment vertical="center"/>
      <protection hidden="1"/>
    </xf>
    <xf numFmtId="164" fontId="3" fillId="0" borderId="0" xfId="0" applyNumberFormat="1" applyFont="1" applyBorder="1" applyProtection="1">
      <alignment vertical="center"/>
      <protection locked="0" hidden="1"/>
    </xf>
    <xf numFmtId="0" fontId="3" fillId="0" borderId="0" xfId="0" applyFont="1" applyBorder="1" applyAlignment="1">
      <alignment horizontal="right" vertical="top"/>
    </xf>
  </cellXfs>
  <cellStyles count="1">
    <cellStyle name="Normal" xfId="0" builtinId="0"/>
  </cellStyles>
  <dxfs count="27">
    <dxf>
      <font>
        <color rgb="FFFF0000"/>
      </font>
    </dxf>
    <dxf>
      <font>
        <color rgb="FFFF0000"/>
      </font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CC"/>
      <color rgb="FFEBF7FF"/>
      <color rgb="FFECFFD9"/>
      <color rgb="FFDEFFBD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M$21" lockText="1" noThreeD="1"/>
</file>

<file path=xl/ctrlProps/ctrlProp10.xml><?xml version="1.0" encoding="utf-8"?>
<formControlPr xmlns="http://schemas.microsoft.com/office/spreadsheetml/2009/9/main" objectType="CheckBox" fmlaLink="$W$43" lockText="1" noThreeD="1"/>
</file>

<file path=xl/ctrlProps/ctrlProp11.xml><?xml version="1.0" encoding="utf-8"?>
<formControlPr xmlns="http://schemas.microsoft.com/office/spreadsheetml/2009/9/main" objectType="CheckBox" fmlaLink="$AB$43" lockText="1" noThreeD="1"/>
</file>

<file path=xl/ctrlProps/ctrlProp12.xml><?xml version="1.0" encoding="utf-8"?>
<formControlPr xmlns="http://schemas.microsoft.com/office/spreadsheetml/2009/9/main" objectType="CheckBox" fmlaLink="$AG$43" lockText="1" noThreeD="1"/>
</file>

<file path=xl/ctrlProps/ctrlProp13.xml><?xml version="1.0" encoding="utf-8"?>
<formControlPr xmlns="http://schemas.microsoft.com/office/spreadsheetml/2009/9/main" objectType="CheckBox" fmlaLink="$AL$43" lockText="1" noThreeD="1"/>
</file>

<file path=xl/ctrlProps/ctrlProp14.xml><?xml version="1.0" encoding="utf-8"?>
<formControlPr xmlns="http://schemas.microsoft.com/office/spreadsheetml/2009/9/main" objectType="CheckBox" fmlaLink="$M$45" lockText="1" noThreeD="1"/>
</file>

<file path=xl/ctrlProps/ctrlProp15.xml><?xml version="1.0" encoding="utf-8"?>
<formControlPr xmlns="http://schemas.microsoft.com/office/spreadsheetml/2009/9/main" objectType="CheckBox" fmlaLink="$R$45" lockText="1" noThreeD="1"/>
</file>

<file path=xl/ctrlProps/ctrlProp16.xml><?xml version="1.0" encoding="utf-8"?>
<formControlPr xmlns="http://schemas.microsoft.com/office/spreadsheetml/2009/9/main" objectType="CheckBox" fmlaLink="$M$47" lockText="1" noThreeD="1"/>
</file>

<file path=xl/ctrlProps/ctrlProp17.xml><?xml version="1.0" encoding="utf-8"?>
<formControlPr xmlns="http://schemas.microsoft.com/office/spreadsheetml/2009/9/main" objectType="CheckBox" fmlaLink="$W$47" lockText="1" noThreeD="1"/>
</file>

<file path=xl/ctrlProps/ctrlProp18.xml><?xml version="1.0" encoding="utf-8"?>
<formControlPr xmlns="http://schemas.microsoft.com/office/spreadsheetml/2009/9/main" objectType="CheckBox" fmlaLink="$M$54" lockText="1" noThreeD="1"/>
</file>

<file path=xl/ctrlProps/ctrlProp19.xml><?xml version="1.0" encoding="utf-8"?>
<formControlPr xmlns="http://schemas.microsoft.com/office/spreadsheetml/2009/9/main" objectType="CheckBox" fmlaLink="$W$54" lockText="1" noThreeD="1"/>
</file>

<file path=xl/ctrlProps/ctrlProp2.xml><?xml version="1.0" encoding="utf-8"?>
<formControlPr xmlns="http://schemas.microsoft.com/office/spreadsheetml/2009/9/main" objectType="CheckBox" fmlaLink="$S$21" lockText="1" noThreeD="1"/>
</file>

<file path=xl/ctrlProps/ctrlProp20.xml><?xml version="1.0" encoding="utf-8"?>
<formControlPr xmlns="http://schemas.microsoft.com/office/spreadsheetml/2009/9/main" objectType="CheckBox" fmlaLink="$Q$37" lockText="1" noThreeD="1"/>
</file>

<file path=xl/ctrlProps/ctrlProp21.xml><?xml version="1.0" encoding="utf-8"?>
<formControlPr xmlns="http://schemas.microsoft.com/office/spreadsheetml/2009/9/main" objectType="CheckBox" fmlaLink="$W$37" lockText="1" noThreeD="1"/>
</file>

<file path=xl/ctrlProps/ctrlProp22.xml><?xml version="1.0" encoding="utf-8"?>
<formControlPr xmlns="http://schemas.microsoft.com/office/spreadsheetml/2009/9/main" objectType="CheckBox" fmlaLink="$M$41" lockText="1" noThreeD="1"/>
</file>

<file path=xl/ctrlProps/ctrlProp23.xml><?xml version="1.0" encoding="utf-8"?>
<formControlPr xmlns="http://schemas.microsoft.com/office/spreadsheetml/2009/9/main" objectType="CheckBox" fmlaLink="$W$41" lockText="1" noThreeD="1"/>
</file>

<file path=xl/ctrlProps/ctrlProp24.xml><?xml version="1.0" encoding="utf-8"?>
<formControlPr xmlns="http://schemas.microsoft.com/office/spreadsheetml/2009/9/main" objectType="CheckBox" fmlaLink="$M$61" lockText="1" noThreeD="1"/>
</file>

<file path=xl/ctrlProps/ctrlProp25.xml><?xml version="1.0" encoding="utf-8"?>
<formControlPr xmlns="http://schemas.microsoft.com/office/spreadsheetml/2009/9/main" objectType="CheckBox" fmlaLink="$W$61" lockText="1" noThreeD="1"/>
</file>

<file path=xl/ctrlProps/ctrlProp26.xml><?xml version="1.0" encoding="utf-8"?>
<formControlPr xmlns="http://schemas.microsoft.com/office/spreadsheetml/2009/9/main" objectType="CheckBox" fmlaLink="$M$68" lockText="1" noThreeD="1"/>
</file>

<file path=xl/ctrlProps/ctrlProp27.xml><?xml version="1.0" encoding="utf-8"?>
<formControlPr xmlns="http://schemas.microsoft.com/office/spreadsheetml/2009/9/main" objectType="CheckBox" fmlaLink="$W$68" lockText="1" noThreeD="1"/>
</file>

<file path=xl/ctrlProps/ctrlProp28.xml><?xml version="1.0" encoding="utf-8"?>
<formControlPr xmlns="http://schemas.microsoft.com/office/spreadsheetml/2009/9/main" objectType="CheckBox" fmlaLink="$M$75" lockText="1" noThreeD="1"/>
</file>

<file path=xl/ctrlProps/ctrlProp29.xml><?xml version="1.0" encoding="utf-8"?>
<formControlPr xmlns="http://schemas.microsoft.com/office/spreadsheetml/2009/9/main" objectType="CheckBox" fmlaLink="$W$75" lockText="1" noThreeD="1"/>
</file>

<file path=xl/ctrlProps/ctrlProp3.xml><?xml version="1.0" encoding="utf-8"?>
<formControlPr xmlns="http://schemas.microsoft.com/office/spreadsheetml/2009/9/main" objectType="CheckBox" fmlaLink="$Y$21" lockText="1" noThreeD="1"/>
</file>

<file path=xl/ctrlProps/ctrlProp30.xml><?xml version="1.0" encoding="utf-8"?>
<formControlPr xmlns="http://schemas.microsoft.com/office/spreadsheetml/2009/9/main" objectType="CheckBox" fmlaLink="$M$77" lockText="1" noThreeD="1"/>
</file>

<file path=xl/ctrlProps/ctrlProp31.xml><?xml version="1.0" encoding="utf-8"?>
<formControlPr xmlns="http://schemas.microsoft.com/office/spreadsheetml/2009/9/main" objectType="CheckBox" fmlaLink="$AB$77" lockText="1" noThreeD="1"/>
</file>

<file path=xl/ctrlProps/ctrlProp4.xml><?xml version="1.0" encoding="utf-8"?>
<formControlPr xmlns="http://schemas.microsoft.com/office/spreadsheetml/2009/9/main" objectType="CheckBox" fmlaLink="$M$28" lockText="1" noThreeD="1"/>
</file>

<file path=xl/ctrlProps/ctrlProp5.xml><?xml version="1.0" encoding="utf-8"?>
<formControlPr xmlns="http://schemas.microsoft.com/office/spreadsheetml/2009/9/main" objectType="CheckBox" fmlaLink="$U$28" lockText="1" noThreeD="1"/>
</file>

<file path=xl/ctrlProps/ctrlProp6.xml><?xml version="1.0" encoding="utf-8"?>
<formControlPr xmlns="http://schemas.microsoft.com/office/spreadsheetml/2009/9/main" objectType="CheckBox" fmlaLink="$AC$28" lockText="1" noThreeD="1"/>
</file>

<file path=xl/ctrlProps/ctrlProp7.xml><?xml version="1.0" encoding="utf-8"?>
<formControlPr xmlns="http://schemas.microsoft.com/office/spreadsheetml/2009/9/main" objectType="CheckBox" fmlaLink="$AK$28" lockText="1" noThreeD="1"/>
</file>

<file path=xl/ctrlProps/ctrlProp8.xml><?xml version="1.0" encoding="utf-8"?>
<formControlPr xmlns="http://schemas.microsoft.com/office/spreadsheetml/2009/9/main" objectType="CheckBox" fmlaLink="$M$43" lockText="1" noThreeD="1"/>
</file>

<file path=xl/ctrlProps/ctrlProp9.xml><?xml version="1.0" encoding="utf-8"?>
<formControlPr xmlns="http://schemas.microsoft.com/office/spreadsheetml/2009/9/main" objectType="CheckBox" fmlaLink="$R$43" lockText="1" noThreeD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19</xdr:row>
          <xdr:rowOff>171450</xdr:rowOff>
        </xdr:from>
        <xdr:to>
          <xdr:col>13</xdr:col>
          <xdr:colOff>28575</xdr:colOff>
          <xdr:row>21</xdr:row>
          <xdr:rowOff>28575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0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19</xdr:row>
          <xdr:rowOff>171450</xdr:rowOff>
        </xdr:from>
        <xdr:to>
          <xdr:col>19</xdr:col>
          <xdr:colOff>28575</xdr:colOff>
          <xdr:row>21</xdr:row>
          <xdr:rowOff>28575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0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19</xdr:row>
          <xdr:rowOff>171450</xdr:rowOff>
        </xdr:from>
        <xdr:to>
          <xdr:col>25</xdr:col>
          <xdr:colOff>28575</xdr:colOff>
          <xdr:row>21</xdr:row>
          <xdr:rowOff>28575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0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26</xdr:row>
          <xdr:rowOff>38100</xdr:rowOff>
        </xdr:from>
        <xdr:to>
          <xdr:col>13</xdr:col>
          <xdr:colOff>28575</xdr:colOff>
          <xdr:row>28</xdr:row>
          <xdr:rowOff>28575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0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26</xdr:row>
          <xdr:rowOff>38100</xdr:rowOff>
        </xdr:from>
        <xdr:to>
          <xdr:col>21</xdr:col>
          <xdr:colOff>28575</xdr:colOff>
          <xdr:row>28</xdr:row>
          <xdr:rowOff>28575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0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26</xdr:row>
          <xdr:rowOff>38100</xdr:rowOff>
        </xdr:from>
        <xdr:to>
          <xdr:col>29</xdr:col>
          <xdr:colOff>28575</xdr:colOff>
          <xdr:row>28</xdr:row>
          <xdr:rowOff>28575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0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0</xdr:colOff>
          <xdr:row>26</xdr:row>
          <xdr:rowOff>38100</xdr:rowOff>
        </xdr:from>
        <xdr:to>
          <xdr:col>37</xdr:col>
          <xdr:colOff>28575</xdr:colOff>
          <xdr:row>28</xdr:row>
          <xdr:rowOff>28575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0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13</xdr:col>
      <xdr:colOff>190500</xdr:colOff>
      <xdr:row>28</xdr:row>
      <xdr:rowOff>70011</xdr:rowOff>
    </xdr:from>
    <xdr:to>
      <xdr:col>18</xdr:col>
      <xdr:colOff>57150</xdr:colOff>
      <xdr:row>34</xdr:row>
      <xdr:rowOff>145115</xdr:rowOff>
    </xdr:to>
    <xdr:pic>
      <xdr:nvPicPr>
        <xdr:cNvPr id="29" name="図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9400" y="5584986"/>
          <a:ext cx="962025" cy="1218104"/>
        </a:xfrm>
        <a:prstGeom prst="rect">
          <a:avLst/>
        </a:prstGeom>
      </xdr:spPr>
    </xdr:pic>
    <xdr:clientData/>
  </xdr:twoCellAnchor>
  <xdr:twoCellAnchor editAs="oneCell">
    <xdr:from>
      <xdr:col>21</xdr:col>
      <xdr:colOff>200025</xdr:colOff>
      <xdr:row>28</xdr:row>
      <xdr:rowOff>47625</xdr:rowOff>
    </xdr:from>
    <xdr:to>
      <xdr:col>26</xdr:col>
      <xdr:colOff>47625</xdr:colOff>
      <xdr:row>34</xdr:row>
      <xdr:rowOff>152680</xdr:rowOff>
    </xdr:to>
    <xdr:pic>
      <xdr:nvPicPr>
        <xdr:cNvPr id="30" name="図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81525" y="5562600"/>
          <a:ext cx="942975" cy="1248055"/>
        </a:xfrm>
        <a:prstGeom prst="rect">
          <a:avLst/>
        </a:prstGeom>
      </xdr:spPr>
    </xdr:pic>
    <xdr:clientData/>
  </xdr:twoCellAnchor>
  <xdr:twoCellAnchor editAs="oneCell">
    <xdr:from>
      <xdr:col>28</xdr:col>
      <xdr:colOff>142875</xdr:colOff>
      <xdr:row>28</xdr:row>
      <xdr:rowOff>152399</xdr:rowOff>
    </xdr:from>
    <xdr:to>
      <xdr:col>35</xdr:col>
      <xdr:colOff>121996</xdr:colOff>
      <xdr:row>34</xdr:row>
      <xdr:rowOff>57150</xdr:rowOff>
    </xdr:to>
    <xdr:pic>
      <xdr:nvPicPr>
        <xdr:cNvPr id="31" name="図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57900" y="5667374"/>
          <a:ext cx="1512646" cy="1047751"/>
        </a:xfrm>
        <a:prstGeom prst="rect">
          <a:avLst/>
        </a:prstGeom>
      </xdr:spPr>
    </xdr:pic>
    <xdr:clientData/>
  </xdr:twoCellAnchor>
  <xdr:twoCellAnchor editAs="oneCell">
    <xdr:from>
      <xdr:col>36</xdr:col>
      <xdr:colOff>76200</xdr:colOff>
      <xdr:row>28</xdr:row>
      <xdr:rowOff>85725</xdr:rowOff>
    </xdr:from>
    <xdr:to>
      <xdr:col>43</xdr:col>
      <xdr:colOff>161925</xdr:colOff>
      <xdr:row>34</xdr:row>
      <xdr:rowOff>104071</xdr:rowOff>
    </xdr:to>
    <xdr:pic>
      <xdr:nvPicPr>
        <xdr:cNvPr id="6144" name="図 6143">
          <a:extLst>
            <a:ext uri="{FF2B5EF4-FFF2-40B4-BE49-F238E27FC236}">
              <a16:creationId xmlns:a16="http://schemas.microsoft.com/office/drawing/2014/main" id="{00000000-0008-0000-0000-000000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743825" y="5600700"/>
          <a:ext cx="1619250" cy="116134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41</xdr:row>
          <xdr:rowOff>47625</xdr:rowOff>
        </xdr:from>
        <xdr:to>
          <xdr:col>13</xdr:col>
          <xdr:colOff>28575</xdr:colOff>
          <xdr:row>43</xdr:row>
          <xdr:rowOff>38100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0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41</xdr:row>
          <xdr:rowOff>47625</xdr:rowOff>
        </xdr:from>
        <xdr:to>
          <xdr:col>18</xdr:col>
          <xdr:colOff>28575</xdr:colOff>
          <xdr:row>43</xdr:row>
          <xdr:rowOff>38100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0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41</xdr:row>
          <xdr:rowOff>47625</xdr:rowOff>
        </xdr:from>
        <xdr:to>
          <xdr:col>23</xdr:col>
          <xdr:colOff>28575</xdr:colOff>
          <xdr:row>43</xdr:row>
          <xdr:rowOff>38100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0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41</xdr:row>
          <xdr:rowOff>47625</xdr:rowOff>
        </xdr:from>
        <xdr:to>
          <xdr:col>28</xdr:col>
          <xdr:colOff>38100</xdr:colOff>
          <xdr:row>43</xdr:row>
          <xdr:rowOff>38100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0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41</xdr:row>
          <xdr:rowOff>47625</xdr:rowOff>
        </xdr:from>
        <xdr:to>
          <xdr:col>33</xdr:col>
          <xdr:colOff>38100</xdr:colOff>
          <xdr:row>43</xdr:row>
          <xdr:rowOff>38100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0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19050</xdr:colOff>
          <xdr:row>41</xdr:row>
          <xdr:rowOff>47625</xdr:rowOff>
        </xdr:from>
        <xdr:to>
          <xdr:col>38</xdr:col>
          <xdr:colOff>47625</xdr:colOff>
          <xdr:row>43</xdr:row>
          <xdr:rowOff>38100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0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43</xdr:row>
          <xdr:rowOff>38100</xdr:rowOff>
        </xdr:from>
        <xdr:to>
          <xdr:col>13</xdr:col>
          <xdr:colOff>28575</xdr:colOff>
          <xdr:row>45</xdr:row>
          <xdr:rowOff>28575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0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43</xdr:row>
          <xdr:rowOff>38100</xdr:rowOff>
        </xdr:from>
        <xdr:to>
          <xdr:col>18</xdr:col>
          <xdr:colOff>28575</xdr:colOff>
          <xdr:row>45</xdr:row>
          <xdr:rowOff>28575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0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45</xdr:row>
          <xdr:rowOff>38100</xdr:rowOff>
        </xdr:from>
        <xdr:to>
          <xdr:col>13</xdr:col>
          <xdr:colOff>28575</xdr:colOff>
          <xdr:row>47</xdr:row>
          <xdr:rowOff>28575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0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45</xdr:row>
          <xdr:rowOff>38100</xdr:rowOff>
        </xdr:from>
        <xdr:to>
          <xdr:col>23</xdr:col>
          <xdr:colOff>28575</xdr:colOff>
          <xdr:row>47</xdr:row>
          <xdr:rowOff>28575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0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52</xdr:row>
          <xdr:rowOff>171450</xdr:rowOff>
        </xdr:from>
        <xdr:to>
          <xdr:col>13</xdr:col>
          <xdr:colOff>28575</xdr:colOff>
          <xdr:row>54</xdr:row>
          <xdr:rowOff>28575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0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52</xdr:row>
          <xdr:rowOff>171450</xdr:rowOff>
        </xdr:from>
        <xdr:to>
          <xdr:col>23</xdr:col>
          <xdr:colOff>28575</xdr:colOff>
          <xdr:row>54</xdr:row>
          <xdr:rowOff>28575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0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35</xdr:row>
          <xdr:rowOff>38100</xdr:rowOff>
        </xdr:from>
        <xdr:to>
          <xdr:col>17</xdr:col>
          <xdr:colOff>28575</xdr:colOff>
          <xdr:row>37</xdr:row>
          <xdr:rowOff>28575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0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35</xdr:row>
          <xdr:rowOff>38100</xdr:rowOff>
        </xdr:from>
        <xdr:to>
          <xdr:col>23</xdr:col>
          <xdr:colOff>28575</xdr:colOff>
          <xdr:row>37</xdr:row>
          <xdr:rowOff>28575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0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39</xdr:row>
          <xdr:rowOff>171450</xdr:rowOff>
        </xdr:from>
        <xdr:to>
          <xdr:col>13</xdr:col>
          <xdr:colOff>28575</xdr:colOff>
          <xdr:row>41</xdr:row>
          <xdr:rowOff>28575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0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39</xdr:row>
          <xdr:rowOff>171450</xdr:rowOff>
        </xdr:from>
        <xdr:to>
          <xdr:col>23</xdr:col>
          <xdr:colOff>28575</xdr:colOff>
          <xdr:row>41</xdr:row>
          <xdr:rowOff>28575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0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59</xdr:row>
          <xdr:rowOff>171450</xdr:rowOff>
        </xdr:from>
        <xdr:to>
          <xdr:col>13</xdr:col>
          <xdr:colOff>28575</xdr:colOff>
          <xdr:row>61</xdr:row>
          <xdr:rowOff>28575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0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59</xdr:row>
          <xdr:rowOff>171450</xdr:rowOff>
        </xdr:from>
        <xdr:to>
          <xdr:col>23</xdr:col>
          <xdr:colOff>28575</xdr:colOff>
          <xdr:row>61</xdr:row>
          <xdr:rowOff>28575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0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66</xdr:row>
          <xdr:rowOff>171450</xdr:rowOff>
        </xdr:from>
        <xdr:to>
          <xdr:col>13</xdr:col>
          <xdr:colOff>28575</xdr:colOff>
          <xdr:row>68</xdr:row>
          <xdr:rowOff>28575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0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66</xdr:row>
          <xdr:rowOff>171450</xdr:rowOff>
        </xdr:from>
        <xdr:to>
          <xdr:col>23</xdr:col>
          <xdr:colOff>28575</xdr:colOff>
          <xdr:row>68</xdr:row>
          <xdr:rowOff>28575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0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73</xdr:row>
          <xdr:rowOff>171450</xdr:rowOff>
        </xdr:from>
        <xdr:to>
          <xdr:col>13</xdr:col>
          <xdr:colOff>28575</xdr:colOff>
          <xdr:row>75</xdr:row>
          <xdr:rowOff>28575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0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73</xdr:row>
          <xdr:rowOff>171450</xdr:rowOff>
        </xdr:from>
        <xdr:to>
          <xdr:col>23</xdr:col>
          <xdr:colOff>28575</xdr:colOff>
          <xdr:row>75</xdr:row>
          <xdr:rowOff>28575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0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75</xdr:row>
          <xdr:rowOff>38100</xdr:rowOff>
        </xdr:from>
        <xdr:to>
          <xdr:col>13</xdr:col>
          <xdr:colOff>28575</xdr:colOff>
          <xdr:row>77</xdr:row>
          <xdr:rowOff>28575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0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75</xdr:row>
          <xdr:rowOff>38100</xdr:rowOff>
        </xdr:from>
        <xdr:to>
          <xdr:col>28</xdr:col>
          <xdr:colOff>28575</xdr:colOff>
          <xdr:row>77</xdr:row>
          <xdr:rowOff>28575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0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12</xdr:col>
      <xdr:colOff>66675</xdr:colOff>
      <xdr:row>47</xdr:row>
      <xdr:rowOff>76200</xdr:rowOff>
    </xdr:from>
    <xdr:to>
      <xdr:col>21</xdr:col>
      <xdr:colOff>152687</xdr:colOff>
      <xdr:row>52</xdr:row>
      <xdr:rowOff>57280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0800" y="7648575"/>
          <a:ext cx="2057687" cy="933580"/>
        </a:xfrm>
        <a:prstGeom prst="rect">
          <a:avLst/>
        </a:prstGeom>
      </xdr:spPr>
    </xdr:pic>
    <xdr:clientData/>
  </xdr:twoCellAnchor>
  <xdr:twoCellAnchor editAs="oneCell">
    <xdr:from>
      <xdr:col>22</xdr:col>
      <xdr:colOff>66675</xdr:colOff>
      <xdr:row>47</xdr:row>
      <xdr:rowOff>76200</xdr:rowOff>
    </xdr:from>
    <xdr:to>
      <xdr:col>31</xdr:col>
      <xdr:colOff>152687</xdr:colOff>
      <xdr:row>52</xdr:row>
      <xdr:rowOff>57280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81550" y="7648575"/>
          <a:ext cx="2057687" cy="933580"/>
        </a:xfrm>
        <a:prstGeom prst="rect">
          <a:avLst/>
        </a:prstGeom>
      </xdr:spPr>
    </xdr:pic>
    <xdr:clientData/>
  </xdr:twoCellAnchor>
  <xdr:twoCellAnchor editAs="oneCell">
    <xdr:from>
      <xdr:col>12</xdr:col>
      <xdr:colOff>57150</xdr:colOff>
      <xdr:row>54</xdr:row>
      <xdr:rowOff>104775</xdr:rowOff>
    </xdr:from>
    <xdr:to>
      <xdr:col>21</xdr:col>
      <xdr:colOff>143162</xdr:colOff>
      <xdr:row>59</xdr:row>
      <xdr:rowOff>85855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81275" y="9010650"/>
          <a:ext cx="2057687" cy="933580"/>
        </a:xfrm>
        <a:prstGeom prst="rect">
          <a:avLst/>
        </a:prstGeom>
      </xdr:spPr>
    </xdr:pic>
    <xdr:clientData/>
  </xdr:twoCellAnchor>
  <xdr:twoCellAnchor editAs="oneCell">
    <xdr:from>
      <xdr:col>22</xdr:col>
      <xdr:colOff>57150</xdr:colOff>
      <xdr:row>54</xdr:row>
      <xdr:rowOff>104775</xdr:rowOff>
    </xdr:from>
    <xdr:to>
      <xdr:col>31</xdr:col>
      <xdr:colOff>190794</xdr:colOff>
      <xdr:row>59</xdr:row>
      <xdr:rowOff>85855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025" y="9010650"/>
          <a:ext cx="2105319" cy="93358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61</xdr:row>
      <xdr:rowOff>142875</xdr:rowOff>
    </xdr:from>
    <xdr:to>
      <xdr:col>21</xdr:col>
      <xdr:colOff>200323</xdr:colOff>
      <xdr:row>66</xdr:row>
      <xdr:rowOff>57271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2225" y="10382250"/>
          <a:ext cx="2133898" cy="866896"/>
        </a:xfrm>
        <a:prstGeom prst="rect">
          <a:avLst/>
        </a:prstGeom>
      </xdr:spPr>
    </xdr:pic>
    <xdr:clientData/>
  </xdr:twoCellAnchor>
  <xdr:twoCellAnchor editAs="oneCell">
    <xdr:from>
      <xdr:col>22</xdr:col>
      <xdr:colOff>38100</xdr:colOff>
      <xdr:row>61</xdr:row>
      <xdr:rowOff>142875</xdr:rowOff>
    </xdr:from>
    <xdr:to>
      <xdr:col>31</xdr:col>
      <xdr:colOff>200323</xdr:colOff>
      <xdr:row>66</xdr:row>
      <xdr:rowOff>57271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52975" y="10382250"/>
          <a:ext cx="2133898" cy="866896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69</xdr:row>
      <xdr:rowOff>76200</xdr:rowOff>
    </xdr:from>
    <xdr:to>
      <xdr:col>21</xdr:col>
      <xdr:colOff>200323</xdr:colOff>
      <xdr:row>73</xdr:row>
      <xdr:rowOff>181096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2225" y="11839575"/>
          <a:ext cx="2133898" cy="866896"/>
        </a:xfrm>
        <a:prstGeom prst="rect">
          <a:avLst/>
        </a:prstGeom>
      </xdr:spPr>
    </xdr:pic>
    <xdr:clientData/>
  </xdr:twoCellAnchor>
  <xdr:twoCellAnchor editAs="oneCell">
    <xdr:from>
      <xdr:col>22</xdr:col>
      <xdr:colOff>38100</xdr:colOff>
      <xdr:row>68</xdr:row>
      <xdr:rowOff>19050</xdr:rowOff>
    </xdr:from>
    <xdr:to>
      <xdr:col>31</xdr:col>
      <xdr:colOff>200323</xdr:colOff>
      <xdr:row>72</xdr:row>
      <xdr:rowOff>123946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52975" y="11591925"/>
          <a:ext cx="2133898" cy="866896"/>
        </a:xfrm>
        <a:prstGeom prst="rect">
          <a:avLst/>
        </a:prstGeom>
      </xdr:spPr>
    </xdr:pic>
    <xdr:clientData/>
  </xdr:twoCellAnchor>
  <xdr:twoCellAnchor editAs="oneCell">
    <xdr:from>
      <xdr:col>17</xdr:col>
      <xdr:colOff>201147</xdr:colOff>
      <xdr:row>2</xdr:row>
      <xdr:rowOff>30233</xdr:rowOff>
    </xdr:from>
    <xdr:to>
      <xdr:col>21</xdr:col>
      <xdr:colOff>0</xdr:colOff>
      <xdr:row>4</xdr:row>
      <xdr:rowOff>0</xdr:rowOff>
    </xdr:to>
    <xdr:pic>
      <xdr:nvPicPr>
        <xdr:cNvPr id="45" name="図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9088" y="287968"/>
          <a:ext cx="695324" cy="4067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36</xdr:col>
      <xdr:colOff>33618</xdr:colOff>
      <xdr:row>2</xdr:row>
      <xdr:rowOff>37146</xdr:rowOff>
    </xdr:from>
    <xdr:to>
      <xdr:col>44</xdr:col>
      <xdr:colOff>0</xdr:colOff>
      <xdr:row>4</xdr:row>
      <xdr:rowOff>160900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7989794" y="294881"/>
          <a:ext cx="1759324" cy="5607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8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B1:BY133"/>
  <sheetViews>
    <sheetView showGridLines="0" showZeros="0" tabSelected="1" zoomScale="85" zoomScaleNormal="85" workbookViewId="0">
      <selection activeCell="CC9" sqref="CC9"/>
    </sheetView>
  </sheetViews>
  <sheetFormatPr defaultColWidth="3.28515625" defaultRowHeight="15"/>
  <cols>
    <col min="1" max="1" width="3.28515625" style="1"/>
    <col min="2" max="2" width="1.7109375" style="1" customWidth="1"/>
    <col min="3" max="6" width="3.28515625" style="1"/>
    <col min="7" max="7" width="3.28515625" style="1" customWidth="1"/>
    <col min="8" max="28" width="3.28515625" style="1"/>
    <col min="29" max="29" width="3.28515625" style="1" customWidth="1"/>
    <col min="30" max="44" width="3.28515625" style="1"/>
    <col min="45" max="45" width="1.7109375" style="1" customWidth="1"/>
    <col min="46" max="46" width="3.28515625" style="1"/>
    <col min="47" max="47" width="12.42578125" style="1" hidden="1" customWidth="1"/>
    <col min="48" max="48" width="17.28515625" style="1" hidden="1" customWidth="1"/>
    <col min="49" max="49" width="8.42578125" style="1" hidden="1" customWidth="1"/>
    <col min="50" max="53" width="7.42578125" style="1" hidden="1" customWidth="1"/>
    <col min="54" max="54" width="6.28515625" style="1" hidden="1" customWidth="1"/>
    <col min="55" max="55" width="7.42578125" style="1" hidden="1" customWidth="1"/>
    <col min="56" max="56" width="5.5703125" style="1" hidden="1" customWidth="1"/>
    <col min="57" max="59" width="3.28515625" style="1" hidden="1" customWidth="1"/>
    <col min="60" max="60" width="6.42578125" style="1" hidden="1" customWidth="1"/>
    <col min="61" max="61" width="6.5703125" style="1" hidden="1" customWidth="1"/>
    <col min="62" max="77" width="3.28515625" style="1" hidden="1" customWidth="1"/>
    <col min="78" max="16384" width="3.28515625" style="1"/>
  </cols>
  <sheetData>
    <row r="1" spans="2:45" ht="15.75" thickBot="1">
      <c r="AR1" s="9"/>
      <c r="AS1" s="9" t="s">
        <v>117</v>
      </c>
    </row>
    <row r="2" spans="2:45" ht="5.0999999999999996" customHeight="1" thickTop="1">
      <c r="B2" s="10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2"/>
    </row>
    <row r="3" spans="2:45" ht="26.25">
      <c r="B3" s="13"/>
      <c r="C3" s="14" t="s">
        <v>3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69"/>
      <c r="AS3" s="15"/>
    </row>
    <row r="4" spans="2:45" ht="8.1" customHeight="1">
      <c r="B4" s="13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15"/>
    </row>
    <row r="5" spans="2:45" ht="14.25" customHeight="1">
      <c r="B5" s="13"/>
      <c r="C5" s="2"/>
      <c r="D5" s="16" t="s">
        <v>4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AA5" s="2"/>
      <c r="AB5" s="2"/>
      <c r="AC5" s="2"/>
      <c r="AD5" s="2"/>
      <c r="AE5" s="2"/>
      <c r="AF5" s="2"/>
      <c r="AG5" s="2"/>
      <c r="AH5" s="2"/>
      <c r="AI5" s="2"/>
      <c r="AS5" s="15"/>
    </row>
    <row r="6" spans="2:45">
      <c r="B6" s="13"/>
      <c r="C6" s="2"/>
      <c r="D6" s="2"/>
      <c r="F6" s="2"/>
      <c r="G6" s="4" t="s">
        <v>95</v>
      </c>
      <c r="H6" s="36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AA6" s="2"/>
      <c r="AB6" s="2"/>
      <c r="AC6" s="2"/>
      <c r="AD6" s="2"/>
      <c r="AE6" s="2"/>
      <c r="AF6" s="2"/>
      <c r="AG6" s="2"/>
      <c r="AH6" s="2"/>
      <c r="AI6" s="2"/>
      <c r="AJ6" s="4" t="s">
        <v>115</v>
      </c>
      <c r="AK6" s="37"/>
      <c r="AS6" s="15"/>
    </row>
    <row r="7" spans="2:45">
      <c r="B7" s="13"/>
      <c r="C7" s="2"/>
      <c r="D7" s="2"/>
      <c r="F7" s="2"/>
      <c r="G7" s="4" t="s">
        <v>96</v>
      </c>
      <c r="H7" s="39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17"/>
      <c r="Z7" s="2"/>
      <c r="AA7" s="2"/>
      <c r="AB7" s="2"/>
      <c r="AC7" s="2"/>
      <c r="AD7" s="2"/>
      <c r="AE7" s="2"/>
      <c r="AF7" s="2"/>
      <c r="AG7" s="2"/>
      <c r="AH7" s="2"/>
      <c r="AI7" s="2"/>
      <c r="AJ7" s="4" t="s">
        <v>116</v>
      </c>
      <c r="AK7" s="38"/>
      <c r="AL7" s="26"/>
      <c r="AM7" s="26"/>
      <c r="AN7" s="26"/>
      <c r="AO7" s="26"/>
      <c r="AP7" s="26"/>
      <c r="AQ7" s="26"/>
      <c r="AR7" s="26"/>
      <c r="AS7" s="15"/>
    </row>
    <row r="8" spans="2:45">
      <c r="B8" s="13"/>
      <c r="C8" s="2"/>
      <c r="D8" s="2"/>
      <c r="E8" s="2" t="s">
        <v>5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S8" s="15"/>
    </row>
    <row r="9" spans="2:45">
      <c r="B9" s="13"/>
      <c r="C9" s="2"/>
      <c r="D9" s="2"/>
      <c r="E9" s="2"/>
      <c r="F9" s="2"/>
      <c r="G9" s="4" t="s">
        <v>32</v>
      </c>
      <c r="H9" s="40"/>
      <c r="I9" s="24"/>
      <c r="J9" s="24"/>
      <c r="K9" s="24"/>
      <c r="L9" s="24"/>
      <c r="M9" s="24"/>
      <c r="N9" s="24"/>
      <c r="O9" s="24"/>
      <c r="P9" s="27" t="s">
        <v>87</v>
      </c>
      <c r="Q9" s="40"/>
      <c r="R9" s="24"/>
      <c r="S9" s="24"/>
      <c r="T9" s="24"/>
      <c r="U9" s="24"/>
      <c r="V9" s="24"/>
      <c r="W9" s="24"/>
      <c r="X9" s="24"/>
      <c r="Y9" s="17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P9" s="2"/>
      <c r="AQ9" s="2"/>
      <c r="AR9" s="2"/>
      <c r="AS9" s="15"/>
    </row>
    <row r="10" spans="2:45">
      <c r="B10" s="13"/>
      <c r="C10" s="2"/>
      <c r="D10" s="2"/>
      <c r="E10" s="2"/>
      <c r="F10" s="2"/>
      <c r="G10" s="4" t="s">
        <v>33</v>
      </c>
      <c r="H10" s="39"/>
      <c r="I10" s="23"/>
      <c r="J10" s="23"/>
      <c r="K10" s="23"/>
      <c r="L10" s="23"/>
      <c r="M10" s="23"/>
      <c r="N10" s="23"/>
      <c r="O10" s="23"/>
      <c r="P10" s="28" t="s">
        <v>34</v>
      </c>
      <c r="Q10" s="39"/>
      <c r="R10" s="23"/>
      <c r="S10" s="23"/>
      <c r="T10" s="23"/>
      <c r="U10" s="23"/>
      <c r="V10" s="24"/>
      <c r="W10" s="24"/>
      <c r="X10" s="24"/>
      <c r="Y10" s="17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15"/>
    </row>
    <row r="11" spans="2:45" ht="8.1" customHeight="1">
      <c r="B11" s="13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15"/>
    </row>
    <row r="12" spans="2:45">
      <c r="B12" s="13"/>
      <c r="C12" s="2"/>
      <c r="D12" s="16" t="s">
        <v>6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W12" s="16" t="s">
        <v>8</v>
      </c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15"/>
    </row>
    <row r="13" spans="2:45">
      <c r="B13" s="13"/>
      <c r="C13" s="2"/>
      <c r="D13" s="2"/>
      <c r="F13" s="2"/>
      <c r="G13" s="2"/>
      <c r="H13" s="4" t="s">
        <v>90</v>
      </c>
      <c r="I13" s="37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W13" s="2"/>
      <c r="Y13" s="2"/>
      <c r="Z13" s="4" t="s">
        <v>88</v>
      </c>
      <c r="AA13" s="41"/>
      <c r="AB13" s="22"/>
      <c r="AC13" s="22"/>
      <c r="AD13" s="22"/>
      <c r="AE13" s="22"/>
      <c r="AF13" s="22"/>
      <c r="AG13" s="2"/>
      <c r="AI13" s="2"/>
      <c r="AJ13" s="4" t="s">
        <v>101</v>
      </c>
      <c r="AK13" s="42"/>
      <c r="AL13" s="22"/>
      <c r="AM13" s="2" t="s">
        <v>102</v>
      </c>
      <c r="AN13" s="2"/>
      <c r="AO13" s="2"/>
      <c r="AP13" s="2"/>
      <c r="AQ13" s="2"/>
      <c r="AR13" s="2"/>
      <c r="AS13" s="15"/>
    </row>
    <row r="14" spans="2:45">
      <c r="B14" s="13"/>
      <c r="C14" s="2"/>
      <c r="D14" s="2"/>
      <c r="F14" s="2"/>
      <c r="G14" s="2"/>
      <c r="H14" s="4" t="s">
        <v>91</v>
      </c>
      <c r="I14" s="38"/>
      <c r="J14" s="26"/>
      <c r="K14" s="26"/>
      <c r="L14" s="26"/>
      <c r="M14" s="26"/>
      <c r="N14" s="26"/>
      <c r="O14" s="26"/>
      <c r="P14" s="26"/>
      <c r="Q14" s="26"/>
      <c r="R14" s="26"/>
      <c r="S14" s="29"/>
      <c r="T14" s="29"/>
      <c r="U14" s="26"/>
      <c r="W14" s="2"/>
      <c r="X14" s="2"/>
      <c r="Z14" s="2"/>
      <c r="AA14" s="2"/>
      <c r="AB14" s="2"/>
      <c r="AC14" s="4" t="s">
        <v>7</v>
      </c>
      <c r="AD14" s="37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18" t="s">
        <v>80</v>
      </c>
      <c r="AS14" s="15"/>
    </row>
    <row r="15" spans="2:45" ht="15" customHeight="1">
      <c r="B15" s="13"/>
      <c r="C15" s="2"/>
      <c r="D15" s="2"/>
      <c r="F15" s="2"/>
      <c r="G15" s="2"/>
      <c r="H15" s="4" t="s">
        <v>92</v>
      </c>
      <c r="I15" s="38"/>
      <c r="J15" s="26"/>
      <c r="K15" s="26"/>
      <c r="L15" s="26"/>
      <c r="M15" s="26"/>
      <c r="N15" s="26"/>
      <c r="O15" s="26"/>
      <c r="P15" s="26"/>
      <c r="Q15" s="26"/>
      <c r="R15" s="26"/>
      <c r="S15" s="29"/>
      <c r="T15" s="29"/>
      <c r="U15" s="26"/>
      <c r="W15" s="2"/>
      <c r="Y15" s="2"/>
      <c r="Z15" s="30" t="s">
        <v>89</v>
      </c>
      <c r="AA15" s="41"/>
      <c r="AB15" s="22"/>
      <c r="AC15" s="22"/>
      <c r="AD15" s="22"/>
      <c r="AE15" s="22"/>
      <c r="AF15" s="2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15"/>
    </row>
    <row r="16" spans="2:45" ht="15" customHeight="1">
      <c r="B16" s="13"/>
      <c r="C16" s="2"/>
      <c r="D16" s="2"/>
      <c r="F16" s="2"/>
      <c r="G16" s="2"/>
      <c r="H16" s="4" t="s">
        <v>93</v>
      </c>
      <c r="I16" s="38"/>
      <c r="J16" s="26"/>
      <c r="K16" s="26"/>
      <c r="L16" s="26"/>
      <c r="M16" s="26"/>
      <c r="N16" s="26"/>
      <c r="O16" s="26"/>
      <c r="P16" s="26"/>
      <c r="Q16" s="26"/>
      <c r="R16" s="26"/>
      <c r="S16" s="29"/>
      <c r="T16" s="29"/>
      <c r="U16" s="26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15"/>
    </row>
    <row r="17" spans="2:45" ht="15" customHeight="1">
      <c r="B17" s="13"/>
      <c r="C17" s="2"/>
      <c r="D17" s="2"/>
      <c r="F17" s="2"/>
      <c r="G17" s="2"/>
      <c r="H17" s="4" t="s">
        <v>94</v>
      </c>
      <c r="I17" s="38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15"/>
    </row>
    <row r="18" spans="2:45" ht="5.0999999999999996" customHeight="1">
      <c r="B18" s="13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15"/>
    </row>
    <row r="19" spans="2:45">
      <c r="B19" s="13"/>
      <c r="C19" s="2"/>
      <c r="D19" s="16" t="s">
        <v>9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15"/>
    </row>
    <row r="20" spans="2:45">
      <c r="B20" s="13"/>
      <c r="C20" s="2"/>
      <c r="D20" s="2"/>
      <c r="E20" s="2" t="s">
        <v>28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15"/>
    </row>
    <row r="21" spans="2:45">
      <c r="B21" s="13"/>
      <c r="C21" s="2"/>
      <c r="D21" s="2"/>
      <c r="E21" s="2"/>
      <c r="F21" s="8" t="s">
        <v>35</v>
      </c>
      <c r="G21" s="2"/>
      <c r="H21" s="2"/>
      <c r="I21" s="2"/>
      <c r="J21" s="2"/>
      <c r="K21" s="2"/>
      <c r="L21" s="2"/>
      <c r="M21" s="68" t="b">
        <v>0</v>
      </c>
      <c r="N21" s="2" t="s">
        <v>10</v>
      </c>
      <c r="O21" s="2"/>
      <c r="P21" s="2"/>
      <c r="Q21" s="2"/>
      <c r="R21" s="5" t="b">
        <v>0</v>
      </c>
      <c r="S21" s="68" t="b">
        <v>0</v>
      </c>
      <c r="T21" s="2" t="s">
        <v>11</v>
      </c>
      <c r="U21" s="2"/>
      <c r="V21" s="2"/>
      <c r="W21" s="5" t="b">
        <v>0</v>
      </c>
      <c r="X21" s="2"/>
      <c r="Y21" s="68" t="b">
        <v>0</v>
      </c>
      <c r="Z21" s="2"/>
      <c r="AA21" s="9" t="s">
        <v>97</v>
      </c>
      <c r="AB21" s="42"/>
      <c r="AC21" s="22"/>
      <c r="AD21" s="22"/>
      <c r="AE21" s="17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15"/>
    </row>
    <row r="22" spans="2:45" ht="5.0999999999999996" customHeight="1">
      <c r="B22" s="13"/>
      <c r="C22" s="2"/>
      <c r="D22" s="2"/>
      <c r="E22" s="2"/>
      <c r="F22" s="2"/>
      <c r="G22" s="2"/>
      <c r="H22" s="2"/>
      <c r="I22" s="2"/>
      <c r="J22" s="2"/>
      <c r="K22" s="2"/>
      <c r="L22" s="2"/>
      <c r="M22" s="5"/>
      <c r="N22" s="2"/>
      <c r="O22" s="2"/>
      <c r="P22" s="2"/>
      <c r="Q22" s="2"/>
      <c r="R22" s="5"/>
      <c r="S22" s="5"/>
      <c r="T22" s="2"/>
      <c r="U22" s="2"/>
      <c r="V22" s="2"/>
      <c r="W22" s="5"/>
      <c r="X22" s="2"/>
      <c r="Y22" s="2"/>
      <c r="Z22" s="5"/>
      <c r="AA22" s="2"/>
      <c r="AB22" s="2"/>
      <c r="AC22" s="6"/>
      <c r="AD22" s="6"/>
      <c r="AE22" s="17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15"/>
    </row>
    <row r="23" spans="2:45">
      <c r="B23" s="13"/>
      <c r="C23" s="2"/>
      <c r="D23" s="2"/>
      <c r="E23" s="2"/>
      <c r="F23" s="2" t="s">
        <v>36</v>
      </c>
      <c r="G23" s="2"/>
      <c r="H23" s="2"/>
      <c r="I23" s="2"/>
      <c r="J23" s="2"/>
      <c r="K23" s="2"/>
      <c r="L23" s="2"/>
      <c r="M23" s="42"/>
      <c r="N23" s="22"/>
      <c r="O23" s="2" t="s">
        <v>29</v>
      </c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15"/>
    </row>
    <row r="24" spans="2:45" ht="5.0999999999999996" customHeight="1">
      <c r="B24" s="13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15"/>
    </row>
    <row r="25" spans="2:45">
      <c r="B25" s="13"/>
      <c r="C25" s="2"/>
      <c r="D25" s="2"/>
      <c r="E25" s="2" t="s">
        <v>12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15"/>
    </row>
    <row r="26" spans="2:45">
      <c r="B26" s="13"/>
      <c r="C26" s="2"/>
      <c r="D26" s="2"/>
      <c r="E26" s="2"/>
      <c r="F26" s="8" t="s">
        <v>38</v>
      </c>
      <c r="G26" s="2"/>
      <c r="H26" s="2"/>
      <c r="I26" s="2"/>
      <c r="J26" s="2"/>
      <c r="K26" s="2"/>
      <c r="L26" s="2"/>
      <c r="M26" s="2" t="s">
        <v>39</v>
      </c>
      <c r="N26" s="2"/>
      <c r="O26" s="2"/>
      <c r="P26" s="2"/>
      <c r="Q26" s="42"/>
      <c r="R26" s="22"/>
      <c r="S26" s="31"/>
      <c r="T26" s="2" t="s">
        <v>56</v>
      </c>
      <c r="U26" s="17"/>
      <c r="V26" s="17"/>
      <c r="W26" s="2" t="s">
        <v>40</v>
      </c>
      <c r="X26" s="2"/>
      <c r="Y26" s="2"/>
      <c r="Z26" s="5"/>
      <c r="AA26" s="42"/>
      <c r="AB26" s="22"/>
      <c r="AC26" s="22"/>
      <c r="AD26" s="2" t="s">
        <v>56</v>
      </c>
      <c r="AF26" s="1" t="s">
        <v>105</v>
      </c>
      <c r="AJ26" s="43"/>
      <c r="AK26" s="6"/>
      <c r="AL26" s="17" t="s">
        <v>103</v>
      </c>
      <c r="AM26" s="35" t="s">
        <v>106</v>
      </c>
      <c r="AN26" s="32">
        <f>CONVERT(AJ26,"lbf","N")</f>
        <v>0</v>
      </c>
      <c r="AO26" s="32"/>
      <c r="AP26" s="1" t="s">
        <v>107</v>
      </c>
      <c r="AQ26" s="2"/>
      <c r="AR26" s="2"/>
      <c r="AS26" s="15"/>
    </row>
    <row r="27" spans="2:45" ht="5.0999999999999996" customHeight="1">
      <c r="B27" s="13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15"/>
    </row>
    <row r="28" spans="2:45">
      <c r="B28" s="13"/>
      <c r="C28" s="2"/>
      <c r="D28" s="2"/>
      <c r="E28" s="2"/>
      <c r="F28" s="8" t="s">
        <v>37</v>
      </c>
      <c r="G28" s="2"/>
      <c r="H28" s="2"/>
      <c r="I28" s="2"/>
      <c r="J28" s="2"/>
      <c r="K28" s="2"/>
      <c r="L28" s="2"/>
      <c r="M28" s="68" t="b">
        <v>0</v>
      </c>
      <c r="N28" s="2" t="s">
        <v>14</v>
      </c>
      <c r="O28" s="2"/>
      <c r="P28" s="2"/>
      <c r="Q28" s="2"/>
      <c r="R28" s="2"/>
      <c r="S28" s="2"/>
      <c r="T28" s="2"/>
      <c r="U28" s="68" t="b">
        <v>0</v>
      </c>
      <c r="V28" s="2" t="s">
        <v>13</v>
      </c>
      <c r="W28" s="2"/>
      <c r="X28" s="2"/>
      <c r="Y28" s="2"/>
      <c r="Z28" s="2"/>
      <c r="AA28" s="2"/>
      <c r="AB28" s="2"/>
      <c r="AC28" s="68" t="b">
        <v>0</v>
      </c>
      <c r="AD28" s="2" t="s">
        <v>15</v>
      </c>
      <c r="AE28" s="2"/>
      <c r="AF28" s="2"/>
      <c r="AG28" s="2"/>
      <c r="AH28" s="2"/>
      <c r="AI28" s="5" t="b">
        <v>0</v>
      </c>
      <c r="AJ28" s="2"/>
      <c r="AK28" s="68" t="b">
        <v>0</v>
      </c>
      <c r="AL28" s="2" t="s">
        <v>16</v>
      </c>
      <c r="AM28" s="2"/>
      <c r="AN28" s="2"/>
      <c r="AO28" s="2"/>
      <c r="AP28" s="2"/>
      <c r="AQ28" s="2"/>
      <c r="AR28" s="2"/>
      <c r="AS28" s="15"/>
    </row>
    <row r="29" spans="2:45">
      <c r="B29" s="13"/>
      <c r="C29" s="2"/>
      <c r="D29" s="2"/>
      <c r="E29" s="2"/>
      <c r="F29" s="3"/>
      <c r="G29" s="2"/>
      <c r="H29" s="2"/>
      <c r="I29" s="2"/>
      <c r="J29" s="2"/>
      <c r="K29" s="2"/>
      <c r="L29" s="2"/>
      <c r="M29" s="5"/>
      <c r="N29" s="2"/>
      <c r="O29" s="2"/>
      <c r="P29" s="2"/>
      <c r="Q29" s="2"/>
      <c r="R29" s="2"/>
      <c r="S29" s="2"/>
      <c r="T29" s="2"/>
      <c r="U29" s="2"/>
      <c r="V29" s="5"/>
      <c r="W29" s="2"/>
      <c r="X29" s="2"/>
      <c r="Y29" s="2"/>
      <c r="Z29" s="2"/>
      <c r="AA29" s="2"/>
      <c r="AB29" s="2"/>
      <c r="AC29" s="5"/>
      <c r="AD29" s="2"/>
      <c r="AE29" s="2"/>
      <c r="AF29" s="2"/>
      <c r="AG29" s="2"/>
      <c r="AH29" s="2"/>
      <c r="AI29" s="5"/>
      <c r="AJ29" s="2"/>
      <c r="AK29" s="2"/>
      <c r="AL29" s="2"/>
      <c r="AM29" s="2"/>
      <c r="AN29" s="2"/>
      <c r="AO29" s="2"/>
      <c r="AP29" s="2"/>
      <c r="AQ29" s="2"/>
      <c r="AR29" s="2"/>
      <c r="AS29" s="15"/>
    </row>
    <row r="30" spans="2:45">
      <c r="B30" s="13"/>
      <c r="C30" s="2"/>
      <c r="D30" s="2"/>
      <c r="E30" s="2"/>
      <c r="F30" s="3"/>
      <c r="G30" s="2"/>
      <c r="H30" s="2"/>
      <c r="I30" s="2"/>
      <c r="J30" s="2"/>
      <c r="K30" s="2"/>
      <c r="L30" s="2"/>
      <c r="M30" s="5"/>
      <c r="N30" s="2"/>
      <c r="O30" s="2"/>
      <c r="P30" s="2"/>
      <c r="Q30" s="2"/>
      <c r="R30" s="2"/>
      <c r="S30" s="2"/>
      <c r="T30" s="2"/>
      <c r="U30" s="2"/>
      <c r="V30" s="5"/>
      <c r="W30" s="2"/>
      <c r="X30" s="2"/>
      <c r="Y30" s="2"/>
      <c r="Z30" s="2"/>
      <c r="AA30" s="2"/>
      <c r="AB30" s="2"/>
      <c r="AC30" s="5"/>
      <c r="AD30" s="2"/>
      <c r="AE30" s="2"/>
      <c r="AF30" s="2"/>
      <c r="AG30" s="2"/>
      <c r="AH30" s="2"/>
      <c r="AI30" s="5"/>
      <c r="AJ30" s="2"/>
      <c r="AK30" s="2"/>
      <c r="AL30" s="2"/>
      <c r="AM30" s="2"/>
      <c r="AN30" s="2"/>
      <c r="AO30" s="2"/>
      <c r="AP30" s="2"/>
      <c r="AQ30" s="2"/>
      <c r="AR30" s="2"/>
      <c r="AS30" s="15"/>
    </row>
    <row r="31" spans="2:45">
      <c r="B31" s="13"/>
      <c r="C31" s="2"/>
      <c r="D31" s="2"/>
      <c r="E31" s="2"/>
      <c r="F31" s="3"/>
      <c r="G31" s="2"/>
      <c r="H31" s="2"/>
      <c r="I31" s="2"/>
      <c r="J31" s="2"/>
      <c r="K31" s="2"/>
      <c r="L31" s="2"/>
      <c r="M31" s="5"/>
      <c r="N31" s="2"/>
      <c r="O31" s="2"/>
      <c r="P31" s="2"/>
      <c r="Q31" s="2"/>
      <c r="R31" s="2"/>
      <c r="S31" s="2"/>
      <c r="T31" s="2"/>
      <c r="U31" s="2"/>
      <c r="V31" s="5"/>
      <c r="W31" s="2"/>
      <c r="X31" s="2"/>
      <c r="Y31" s="2"/>
      <c r="Z31" s="2"/>
      <c r="AA31" s="2"/>
      <c r="AB31" s="2"/>
      <c r="AC31" s="5"/>
      <c r="AD31" s="2"/>
      <c r="AE31" s="2"/>
      <c r="AF31" s="2"/>
      <c r="AG31" s="2"/>
      <c r="AH31" s="2"/>
      <c r="AI31" s="5"/>
      <c r="AJ31" s="2"/>
      <c r="AK31" s="2"/>
      <c r="AL31" s="2"/>
      <c r="AM31" s="2"/>
      <c r="AN31" s="2"/>
      <c r="AO31" s="2"/>
      <c r="AP31" s="2"/>
      <c r="AQ31" s="2"/>
      <c r="AR31" s="2"/>
      <c r="AS31" s="15"/>
    </row>
    <row r="32" spans="2:45">
      <c r="B32" s="13"/>
      <c r="C32" s="2"/>
      <c r="D32" s="2"/>
      <c r="E32" s="2"/>
      <c r="F32" s="3"/>
      <c r="G32" s="2"/>
      <c r="H32" s="2"/>
      <c r="I32" s="2"/>
      <c r="J32" s="2"/>
      <c r="K32" s="2"/>
      <c r="L32" s="2"/>
      <c r="M32" s="5"/>
      <c r="N32" s="2"/>
      <c r="O32" s="2"/>
      <c r="P32" s="2"/>
      <c r="Q32" s="2"/>
      <c r="R32" s="2"/>
      <c r="S32" s="2"/>
      <c r="T32" s="2"/>
      <c r="U32" s="2"/>
      <c r="V32" s="5"/>
      <c r="W32" s="2"/>
      <c r="X32" s="2"/>
      <c r="Y32" s="2"/>
      <c r="Z32" s="2"/>
      <c r="AA32" s="2"/>
      <c r="AB32" s="2"/>
      <c r="AC32" s="5"/>
      <c r="AD32" s="2"/>
      <c r="AE32" s="2"/>
      <c r="AF32" s="2"/>
      <c r="AG32" s="2"/>
      <c r="AH32" s="2"/>
      <c r="AI32" s="5"/>
      <c r="AJ32" s="2"/>
      <c r="AK32" s="2"/>
      <c r="AL32" s="2"/>
      <c r="AM32" s="2"/>
      <c r="AN32" s="2"/>
      <c r="AO32" s="2"/>
      <c r="AP32" s="2"/>
      <c r="AQ32" s="2"/>
      <c r="AR32" s="2"/>
      <c r="AS32" s="15"/>
    </row>
    <row r="33" spans="2:45">
      <c r="B33" s="13"/>
      <c r="C33" s="2"/>
      <c r="D33" s="2"/>
      <c r="E33" s="2"/>
      <c r="F33" s="3"/>
      <c r="G33" s="2"/>
      <c r="H33" s="2"/>
      <c r="I33" s="2"/>
      <c r="J33" s="2"/>
      <c r="K33" s="2"/>
      <c r="L33" s="2"/>
      <c r="M33" s="5"/>
      <c r="N33" s="2"/>
      <c r="O33" s="2"/>
      <c r="P33" s="2"/>
      <c r="Q33" s="2"/>
      <c r="R33" s="2"/>
      <c r="S33" s="2"/>
      <c r="T33" s="2"/>
      <c r="U33" s="2"/>
      <c r="V33" s="5"/>
      <c r="W33" s="2"/>
      <c r="X33" s="2"/>
      <c r="Y33" s="2"/>
      <c r="Z33" s="2"/>
      <c r="AA33" s="2"/>
      <c r="AB33" s="2"/>
      <c r="AC33" s="5"/>
      <c r="AD33" s="2"/>
      <c r="AE33" s="2"/>
      <c r="AF33" s="2"/>
      <c r="AG33" s="2"/>
      <c r="AH33" s="2"/>
      <c r="AI33" s="5"/>
      <c r="AJ33" s="2"/>
      <c r="AK33" s="2"/>
      <c r="AL33" s="2"/>
      <c r="AM33" s="2"/>
      <c r="AN33" s="2"/>
      <c r="AO33" s="2"/>
      <c r="AP33" s="2"/>
      <c r="AQ33" s="2"/>
      <c r="AR33" s="2"/>
      <c r="AS33" s="15"/>
    </row>
    <row r="34" spans="2:45">
      <c r="B34" s="13"/>
      <c r="C34" s="2"/>
      <c r="D34" s="2"/>
      <c r="E34" s="2"/>
      <c r="F34" s="3"/>
      <c r="G34" s="2"/>
      <c r="H34" s="2"/>
      <c r="I34" s="2"/>
      <c r="J34" s="2"/>
      <c r="K34" s="2"/>
      <c r="L34" s="2"/>
      <c r="M34" s="5"/>
      <c r="N34" s="2"/>
      <c r="O34" s="2"/>
      <c r="P34" s="2"/>
      <c r="Q34" s="2"/>
      <c r="R34" s="2"/>
      <c r="S34" s="2"/>
      <c r="T34" s="2"/>
      <c r="U34" s="2"/>
      <c r="V34" s="5"/>
      <c r="W34" s="2"/>
      <c r="X34" s="2"/>
      <c r="Y34" s="2"/>
      <c r="Z34" s="2"/>
      <c r="AA34" s="2"/>
      <c r="AB34" s="2"/>
      <c r="AC34" s="5"/>
      <c r="AD34" s="2"/>
      <c r="AE34" s="2"/>
      <c r="AF34" s="2"/>
      <c r="AG34" s="2"/>
      <c r="AH34" s="2"/>
      <c r="AI34" s="5"/>
      <c r="AJ34" s="2"/>
      <c r="AK34" s="2"/>
      <c r="AL34" s="2"/>
      <c r="AM34" s="2"/>
      <c r="AN34" s="2"/>
      <c r="AO34" s="2"/>
      <c r="AP34" s="2"/>
      <c r="AQ34" s="2"/>
      <c r="AR34" s="2"/>
      <c r="AS34" s="15"/>
    </row>
    <row r="35" spans="2:45">
      <c r="B35" s="13"/>
      <c r="C35" s="2"/>
      <c r="D35" s="2"/>
      <c r="E35" s="2"/>
      <c r="F35" s="3"/>
      <c r="G35" s="2"/>
      <c r="H35" s="2"/>
      <c r="I35" s="2"/>
      <c r="J35" s="2"/>
      <c r="K35" s="2"/>
      <c r="L35" s="2"/>
      <c r="M35" s="5"/>
      <c r="N35" s="2"/>
      <c r="O35" s="2"/>
      <c r="P35" s="2"/>
      <c r="Q35" s="2"/>
      <c r="R35" s="2"/>
      <c r="S35" s="2"/>
      <c r="T35" s="2"/>
      <c r="U35" s="2"/>
      <c r="V35" s="5"/>
      <c r="W35" s="2"/>
      <c r="X35" s="2"/>
      <c r="Y35" s="2"/>
      <c r="Z35" s="2"/>
      <c r="AA35" s="2"/>
      <c r="AB35" s="2"/>
      <c r="AC35" s="5"/>
      <c r="AD35" s="2"/>
      <c r="AE35" s="2"/>
      <c r="AF35" s="2"/>
      <c r="AG35" s="2"/>
      <c r="AH35" s="2"/>
      <c r="AI35" s="5"/>
      <c r="AJ35" s="2"/>
      <c r="AK35" s="2"/>
      <c r="AL35" s="2"/>
      <c r="AM35" s="2"/>
      <c r="AN35" s="2"/>
      <c r="AO35" s="2"/>
      <c r="AP35" s="2"/>
      <c r="AQ35" s="2"/>
      <c r="AR35" s="2"/>
      <c r="AS35" s="15"/>
    </row>
    <row r="36" spans="2:45" ht="5.0999999999999996" customHeight="1">
      <c r="B36" s="13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15"/>
    </row>
    <row r="37" spans="2:45" ht="15" customHeight="1">
      <c r="B37" s="13"/>
      <c r="C37" s="2"/>
      <c r="D37" s="2"/>
      <c r="E37" s="2"/>
      <c r="F37" s="2" t="s">
        <v>71</v>
      </c>
      <c r="G37" s="2"/>
      <c r="H37" s="2"/>
      <c r="I37" s="2"/>
      <c r="J37" s="2"/>
      <c r="K37" s="2"/>
      <c r="L37" s="2"/>
      <c r="M37" s="2"/>
      <c r="N37" s="2"/>
      <c r="O37" s="2"/>
      <c r="P37" s="2"/>
      <c r="Q37" s="68" t="b">
        <v>0</v>
      </c>
      <c r="R37" s="2" t="s">
        <v>72</v>
      </c>
      <c r="S37" s="2"/>
      <c r="T37" s="2"/>
      <c r="U37" s="2"/>
      <c r="V37" s="2"/>
      <c r="W37" s="68" t="b">
        <v>0</v>
      </c>
      <c r="X37" s="2" t="s">
        <v>73</v>
      </c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15"/>
    </row>
    <row r="38" spans="2:45" ht="15" customHeight="1">
      <c r="B38" s="13"/>
      <c r="C38" s="2"/>
      <c r="D38" s="2"/>
      <c r="E38" s="2"/>
      <c r="F38" s="2" t="s">
        <v>74</v>
      </c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15"/>
    </row>
    <row r="39" spans="2:45" ht="5.0999999999999996" customHeight="1">
      <c r="B39" s="13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15"/>
    </row>
    <row r="40" spans="2:45" ht="15" customHeight="1">
      <c r="B40" s="13"/>
      <c r="C40" s="2"/>
      <c r="D40" s="2"/>
      <c r="E40" s="2" t="s">
        <v>17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15"/>
    </row>
    <row r="41" spans="2:45" ht="15" customHeight="1">
      <c r="B41" s="13"/>
      <c r="C41" s="2"/>
      <c r="D41" s="2"/>
      <c r="E41" s="2"/>
      <c r="F41" s="8" t="s">
        <v>75</v>
      </c>
      <c r="G41" s="2"/>
      <c r="H41" s="2"/>
      <c r="I41" s="2"/>
      <c r="J41" s="2"/>
      <c r="K41" s="2"/>
      <c r="L41" s="2"/>
      <c r="M41" s="68" t="b">
        <v>0</v>
      </c>
      <c r="N41" s="2" t="s">
        <v>76</v>
      </c>
      <c r="O41" s="2"/>
      <c r="P41" s="2"/>
      <c r="Q41" s="2"/>
      <c r="R41" s="2"/>
      <c r="S41" s="2"/>
      <c r="T41" s="2"/>
      <c r="U41" s="2"/>
      <c r="V41" s="2"/>
      <c r="W41" s="68" t="b">
        <v>0</v>
      </c>
      <c r="X41" s="2" t="s">
        <v>77</v>
      </c>
      <c r="Y41" s="2"/>
      <c r="Z41" s="2"/>
      <c r="AA41" s="4" t="s">
        <v>78</v>
      </c>
      <c r="AB41" s="2" t="s">
        <v>79</v>
      </c>
      <c r="AC41" s="2"/>
      <c r="AD41" s="2"/>
      <c r="AE41" s="2"/>
      <c r="AF41" s="42"/>
      <c r="AG41" s="22"/>
      <c r="AH41" s="18" t="s">
        <v>98</v>
      </c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15"/>
    </row>
    <row r="42" spans="2:45" ht="5.0999999999999996" customHeight="1">
      <c r="B42" s="13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15"/>
    </row>
    <row r="43" spans="2:45" ht="15" customHeight="1">
      <c r="B43" s="13"/>
      <c r="C43" s="2"/>
      <c r="D43" s="2"/>
      <c r="E43" s="2"/>
      <c r="F43" s="8" t="s">
        <v>41</v>
      </c>
      <c r="G43" s="2"/>
      <c r="H43" s="2"/>
      <c r="I43" s="2"/>
      <c r="J43" s="2"/>
      <c r="K43" s="2"/>
      <c r="L43" s="2"/>
      <c r="M43" s="68" t="b">
        <v>0</v>
      </c>
      <c r="N43" s="3" t="s">
        <v>18</v>
      </c>
      <c r="O43" s="2"/>
      <c r="P43" s="2"/>
      <c r="Q43" s="2"/>
      <c r="R43" s="68" t="b">
        <v>0</v>
      </c>
      <c r="S43" s="2" t="s">
        <v>19</v>
      </c>
      <c r="T43" s="2"/>
      <c r="U43" s="2"/>
      <c r="V43" s="2"/>
      <c r="W43" s="68" t="b">
        <v>0</v>
      </c>
      <c r="X43" s="2" t="s">
        <v>20</v>
      </c>
      <c r="Y43" s="2"/>
      <c r="Z43" s="2"/>
      <c r="AA43" s="2"/>
      <c r="AB43" s="68" t="b">
        <v>0</v>
      </c>
      <c r="AC43" s="2" t="s">
        <v>21</v>
      </c>
      <c r="AD43" s="2"/>
      <c r="AE43" s="2"/>
      <c r="AF43" s="2"/>
      <c r="AG43" s="68" t="b">
        <v>0</v>
      </c>
      <c r="AH43" s="2" t="s">
        <v>22</v>
      </c>
      <c r="AI43" s="2"/>
      <c r="AJ43" s="2"/>
      <c r="AK43" s="2"/>
      <c r="AL43" s="68" t="b">
        <v>0</v>
      </c>
      <c r="AM43" s="2"/>
      <c r="AN43" s="4" t="s">
        <v>97</v>
      </c>
      <c r="AO43" s="42"/>
      <c r="AP43" s="22"/>
      <c r="AQ43" s="2" t="s">
        <v>81</v>
      </c>
      <c r="AR43" s="2"/>
      <c r="AS43" s="15"/>
    </row>
    <row r="44" spans="2:45" ht="5.0999999999999996" customHeight="1">
      <c r="B44" s="13"/>
      <c r="C44" s="2"/>
      <c r="D44" s="2"/>
      <c r="E44" s="2"/>
      <c r="F44" s="2"/>
      <c r="G44" s="2"/>
      <c r="H44" s="2"/>
      <c r="I44" s="2"/>
      <c r="J44" s="2"/>
      <c r="K44" s="2"/>
      <c r="L44" s="2"/>
      <c r="M44" s="5"/>
      <c r="N44" s="3"/>
      <c r="O44" s="2"/>
      <c r="P44" s="2"/>
      <c r="Q44" s="2"/>
      <c r="R44" s="5"/>
      <c r="S44" s="2"/>
      <c r="T44" s="2"/>
      <c r="U44" s="2"/>
      <c r="V44" s="2"/>
      <c r="W44" s="5"/>
      <c r="X44" s="2"/>
      <c r="Y44" s="2"/>
      <c r="Z44" s="2"/>
      <c r="AA44" s="2"/>
      <c r="AB44" s="5"/>
      <c r="AC44" s="2"/>
      <c r="AD44" s="2"/>
      <c r="AE44" s="2"/>
      <c r="AF44" s="2"/>
      <c r="AG44" s="5"/>
      <c r="AH44" s="2"/>
      <c r="AI44" s="2"/>
      <c r="AJ44" s="2"/>
      <c r="AK44" s="2"/>
      <c r="AL44" s="5"/>
      <c r="AM44" s="2"/>
      <c r="AN44" s="2"/>
      <c r="AO44" s="2"/>
      <c r="AP44" s="2"/>
      <c r="AQ44" s="2"/>
      <c r="AR44" s="2"/>
      <c r="AS44" s="15"/>
    </row>
    <row r="45" spans="2:45" ht="15" customHeight="1">
      <c r="B45" s="13"/>
      <c r="C45" s="2"/>
      <c r="D45" s="2"/>
      <c r="E45" s="2"/>
      <c r="F45" s="8" t="s">
        <v>42</v>
      </c>
      <c r="G45" s="2"/>
      <c r="H45" s="2"/>
      <c r="I45" s="2"/>
      <c r="J45" s="2"/>
      <c r="K45" s="2"/>
      <c r="L45" s="2"/>
      <c r="M45" s="68" t="b">
        <v>0</v>
      </c>
      <c r="N45" s="3" t="s">
        <v>23</v>
      </c>
      <c r="O45" s="2"/>
      <c r="P45" s="2"/>
      <c r="Q45" s="2"/>
      <c r="R45" s="68" t="b">
        <v>0</v>
      </c>
      <c r="S45" s="2" t="s">
        <v>24</v>
      </c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15"/>
    </row>
    <row r="46" spans="2:45" ht="5.0999999999999996" customHeight="1">
      <c r="B46" s="13"/>
      <c r="C46" s="2"/>
      <c r="D46" s="2"/>
      <c r="E46" s="2"/>
      <c r="F46" s="3"/>
      <c r="G46" s="2"/>
      <c r="H46" s="2"/>
      <c r="I46" s="2"/>
      <c r="J46" s="2"/>
      <c r="K46" s="2"/>
      <c r="L46" s="3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15"/>
    </row>
    <row r="47" spans="2:45" ht="15" customHeight="1">
      <c r="B47" s="13"/>
      <c r="C47" s="2"/>
      <c r="D47" s="2"/>
      <c r="E47" s="2"/>
      <c r="F47" s="7" t="s">
        <v>43</v>
      </c>
      <c r="G47" s="2"/>
      <c r="H47" s="2"/>
      <c r="I47" s="2"/>
      <c r="J47" s="2"/>
      <c r="K47" s="2"/>
      <c r="L47" s="2"/>
      <c r="M47" s="68" t="b">
        <v>0</v>
      </c>
      <c r="N47" s="3" t="s">
        <v>25</v>
      </c>
      <c r="O47" s="2"/>
      <c r="P47" s="2"/>
      <c r="Q47" s="2"/>
      <c r="R47" s="2"/>
      <c r="S47" s="2"/>
      <c r="T47" s="2"/>
      <c r="U47" s="2"/>
      <c r="V47" s="2"/>
      <c r="W47" s="68" t="b">
        <v>0</v>
      </c>
      <c r="X47" s="2" t="s">
        <v>30</v>
      </c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15"/>
    </row>
    <row r="48" spans="2:45" ht="15" customHeight="1">
      <c r="B48" s="13"/>
      <c r="C48" s="2"/>
      <c r="D48" s="2"/>
      <c r="E48" s="2"/>
      <c r="F48" s="3"/>
      <c r="G48" s="2"/>
      <c r="H48" s="2"/>
      <c r="I48" s="2"/>
      <c r="J48" s="2"/>
      <c r="K48" s="2"/>
      <c r="L48" s="2"/>
      <c r="M48" s="2"/>
      <c r="N48" s="3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15"/>
    </row>
    <row r="49" spans="2:45" ht="15" customHeight="1">
      <c r="B49" s="13"/>
      <c r="C49" s="2"/>
      <c r="D49" s="2"/>
      <c r="E49" s="2"/>
      <c r="F49" s="3"/>
      <c r="G49" s="2"/>
      <c r="H49" s="2"/>
      <c r="I49" s="2"/>
      <c r="J49" s="2"/>
      <c r="K49" s="2"/>
      <c r="L49" s="2"/>
      <c r="M49" s="2"/>
      <c r="N49" s="3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15"/>
    </row>
    <row r="50" spans="2:45" ht="15" customHeight="1">
      <c r="B50" s="13"/>
      <c r="C50" s="2"/>
      <c r="D50" s="2"/>
      <c r="E50" s="2"/>
      <c r="F50" s="3"/>
      <c r="G50" s="2"/>
      <c r="H50" s="2"/>
      <c r="I50" s="2"/>
      <c r="J50" s="2"/>
      <c r="K50" s="2"/>
      <c r="L50" s="2"/>
      <c r="M50" s="2"/>
      <c r="N50" s="3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15"/>
    </row>
    <row r="51" spans="2:45" ht="15" customHeight="1">
      <c r="B51" s="13"/>
      <c r="C51" s="2"/>
      <c r="D51" s="2"/>
      <c r="E51" s="2"/>
      <c r="F51" s="3"/>
      <c r="G51" s="2"/>
      <c r="H51" s="2"/>
      <c r="I51" s="2"/>
      <c r="J51" s="2"/>
      <c r="K51" s="2"/>
      <c r="L51" s="2"/>
      <c r="M51" s="2"/>
      <c r="N51" s="3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15"/>
    </row>
    <row r="52" spans="2:45" ht="15" customHeight="1">
      <c r="B52" s="13"/>
      <c r="C52" s="2"/>
      <c r="D52" s="2"/>
      <c r="E52" s="2"/>
      <c r="F52" s="3"/>
      <c r="G52" s="2"/>
      <c r="H52" s="2"/>
      <c r="I52" s="2"/>
      <c r="J52" s="2"/>
      <c r="K52" s="2"/>
      <c r="L52" s="2"/>
      <c r="M52" s="2"/>
      <c r="N52" s="3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15"/>
    </row>
    <row r="53" spans="2:45" ht="15" customHeight="1">
      <c r="B53" s="13"/>
      <c r="C53" s="2"/>
      <c r="D53" s="2"/>
      <c r="E53" s="2"/>
      <c r="F53" s="3"/>
      <c r="G53" s="2"/>
      <c r="H53" s="2"/>
      <c r="I53" s="2"/>
      <c r="J53" s="2"/>
      <c r="K53" s="2"/>
      <c r="L53" s="2"/>
      <c r="M53" s="2"/>
      <c r="N53" s="3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15"/>
    </row>
    <row r="54" spans="2:45">
      <c r="B54" s="13"/>
      <c r="C54" s="2"/>
      <c r="D54" s="2"/>
      <c r="E54" s="2"/>
      <c r="F54" s="8" t="s">
        <v>44</v>
      </c>
      <c r="G54" s="2"/>
      <c r="H54" s="2"/>
      <c r="I54" s="2"/>
      <c r="J54" s="2"/>
      <c r="K54" s="2"/>
      <c r="L54" s="2"/>
      <c r="M54" s="68" t="b">
        <v>0</v>
      </c>
      <c r="N54" s="3" t="s">
        <v>25</v>
      </c>
      <c r="O54" s="2"/>
      <c r="P54" s="2"/>
      <c r="Q54" s="2"/>
      <c r="R54" s="2"/>
      <c r="S54" s="2"/>
      <c r="T54" s="2"/>
      <c r="U54" s="2"/>
      <c r="V54" s="2"/>
      <c r="W54" s="68" t="b">
        <v>0</v>
      </c>
      <c r="X54" s="2" t="s">
        <v>31</v>
      </c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N54" s="2"/>
      <c r="AO54" s="2"/>
      <c r="AP54" s="2"/>
      <c r="AQ54" s="2"/>
      <c r="AR54" s="2"/>
      <c r="AS54" s="15"/>
    </row>
    <row r="55" spans="2:45">
      <c r="B55" s="13"/>
      <c r="C55" s="2"/>
      <c r="D55" s="2"/>
      <c r="E55" s="2"/>
      <c r="F55" s="3"/>
      <c r="G55" s="2"/>
      <c r="H55" s="2"/>
      <c r="I55" s="2"/>
      <c r="J55" s="2"/>
      <c r="K55" s="2"/>
      <c r="L55" s="2"/>
      <c r="M55" s="2"/>
      <c r="N55" s="3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N55" s="2"/>
      <c r="AO55" s="2"/>
      <c r="AP55" s="2"/>
      <c r="AQ55" s="2"/>
      <c r="AR55" s="2"/>
      <c r="AS55" s="15"/>
    </row>
    <row r="56" spans="2:45">
      <c r="B56" s="13"/>
      <c r="C56" s="2"/>
      <c r="D56" s="2"/>
      <c r="E56" s="2"/>
      <c r="F56" s="3"/>
      <c r="G56" s="2"/>
      <c r="H56" s="2"/>
      <c r="I56" s="2"/>
      <c r="J56" s="2"/>
      <c r="K56" s="2"/>
      <c r="L56" s="2"/>
      <c r="M56" s="2"/>
      <c r="N56" s="3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15"/>
    </row>
    <row r="57" spans="2:45">
      <c r="B57" s="13"/>
      <c r="C57" s="2"/>
      <c r="D57" s="2"/>
      <c r="E57" s="2"/>
      <c r="F57" s="3"/>
      <c r="G57" s="2"/>
      <c r="H57" s="2"/>
      <c r="I57" s="2"/>
      <c r="J57" s="2"/>
      <c r="K57" s="2"/>
      <c r="L57" s="2"/>
      <c r="M57" s="2"/>
      <c r="N57" s="3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15"/>
    </row>
    <row r="58" spans="2:45">
      <c r="B58" s="13"/>
      <c r="C58" s="2"/>
      <c r="D58" s="2"/>
      <c r="E58" s="2"/>
      <c r="F58" s="3"/>
      <c r="G58" s="2"/>
      <c r="H58" s="2"/>
      <c r="I58" s="2"/>
      <c r="J58" s="2"/>
      <c r="K58" s="2"/>
      <c r="L58" s="2"/>
      <c r="M58" s="2"/>
      <c r="N58" s="3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15"/>
    </row>
    <row r="59" spans="2:45">
      <c r="B59" s="13"/>
      <c r="C59" s="2"/>
      <c r="D59" s="2"/>
      <c r="E59" s="2"/>
      <c r="F59" s="3"/>
      <c r="G59" s="2"/>
      <c r="H59" s="2"/>
      <c r="I59" s="2"/>
      <c r="J59" s="2"/>
      <c r="K59" s="2"/>
      <c r="L59" s="2"/>
      <c r="M59" s="2"/>
      <c r="N59" s="3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15"/>
    </row>
    <row r="60" spans="2:45">
      <c r="B60" s="13"/>
      <c r="C60" s="2"/>
      <c r="D60" s="2"/>
      <c r="E60" s="2"/>
      <c r="F60" s="3"/>
      <c r="G60" s="2"/>
      <c r="H60" s="2"/>
      <c r="I60" s="2"/>
      <c r="J60" s="2"/>
      <c r="K60" s="2"/>
      <c r="L60" s="2"/>
      <c r="M60" s="2"/>
      <c r="N60" s="3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15"/>
    </row>
    <row r="61" spans="2:45">
      <c r="B61" s="13"/>
      <c r="C61" s="2"/>
      <c r="D61" s="2"/>
      <c r="E61" s="2"/>
      <c r="F61" s="8" t="s">
        <v>45</v>
      </c>
      <c r="G61" s="2"/>
      <c r="H61" s="2"/>
      <c r="I61" s="2"/>
      <c r="J61" s="2"/>
      <c r="K61" s="2"/>
      <c r="L61" s="2"/>
      <c r="M61" s="68" t="b">
        <v>0</v>
      </c>
      <c r="N61" s="3" t="s">
        <v>25</v>
      </c>
      <c r="O61" s="2"/>
      <c r="P61" s="2"/>
      <c r="Q61" s="2"/>
      <c r="R61" s="2"/>
      <c r="S61" s="2"/>
      <c r="T61" s="2"/>
      <c r="U61" s="2"/>
      <c r="V61" s="2"/>
      <c r="W61" s="68" t="b">
        <v>0</v>
      </c>
      <c r="X61" s="2" t="s">
        <v>31</v>
      </c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15"/>
    </row>
    <row r="62" spans="2:45">
      <c r="B62" s="13"/>
      <c r="C62" s="2"/>
      <c r="D62" s="2"/>
      <c r="E62" s="2"/>
      <c r="F62" s="3"/>
      <c r="G62" s="2"/>
      <c r="H62" s="2"/>
      <c r="I62" s="2"/>
      <c r="J62" s="2"/>
      <c r="K62" s="2"/>
      <c r="L62" s="2"/>
      <c r="M62" s="2"/>
      <c r="N62" s="3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15"/>
    </row>
    <row r="63" spans="2:45">
      <c r="B63" s="13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15"/>
    </row>
    <row r="64" spans="2:45">
      <c r="B64" s="13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15"/>
    </row>
    <row r="65" spans="2:45">
      <c r="B65" s="13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15"/>
    </row>
    <row r="66" spans="2:45">
      <c r="B66" s="13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15"/>
    </row>
    <row r="67" spans="2:45">
      <c r="B67" s="13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15"/>
    </row>
    <row r="68" spans="2:45">
      <c r="B68" s="13"/>
      <c r="C68" s="2"/>
      <c r="D68" s="2"/>
      <c r="E68" s="2"/>
      <c r="F68" s="8" t="s">
        <v>46</v>
      </c>
      <c r="G68" s="2"/>
      <c r="H68" s="2"/>
      <c r="I68" s="2"/>
      <c r="J68" s="2"/>
      <c r="K68" s="2"/>
      <c r="L68" s="2"/>
      <c r="M68" s="68" t="b">
        <v>0</v>
      </c>
      <c r="N68" s="3" t="s">
        <v>25</v>
      </c>
      <c r="O68" s="2"/>
      <c r="P68" s="2"/>
      <c r="Q68" s="2"/>
      <c r="R68" s="2"/>
      <c r="S68" s="2"/>
      <c r="T68" s="2"/>
      <c r="U68" s="2"/>
      <c r="V68" s="2"/>
      <c r="W68" s="68" t="b">
        <v>0</v>
      </c>
      <c r="X68" s="2" t="s">
        <v>31</v>
      </c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15"/>
    </row>
    <row r="69" spans="2:45">
      <c r="B69" s="13"/>
      <c r="C69" s="2"/>
      <c r="D69" s="2"/>
      <c r="E69" s="2"/>
      <c r="F69" s="3"/>
      <c r="G69" s="2"/>
      <c r="H69" s="2"/>
      <c r="I69" s="2"/>
      <c r="J69" s="2"/>
      <c r="K69" s="2"/>
      <c r="L69" s="2"/>
      <c r="M69" s="2"/>
      <c r="N69" s="3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15"/>
    </row>
    <row r="70" spans="2:45">
      <c r="B70" s="13"/>
      <c r="C70" s="2"/>
      <c r="D70" s="2"/>
      <c r="E70" s="2"/>
      <c r="F70" s="3"/>
      <c r="G70" s="2"/>
      <c r="H70" s="2"/>
      <c r="I70" s="2"/>
      <c r="J70" s="2"/>
      <c r="K70" s="2"/>
      <c r="L70" s="2"/>
      <c r="M70" s="2"/>
      <c r="N70" s="3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15"/>
    </row>
    <row r="71" spans="2:45">
      <c r="B71" s="13"/>
      <c r="C71" s="2"/>
      <c r="D71" s="2"/>
      <c r="E71" s="2"/>
      <c r="F71" s="3"/>
      <c r="G71" s="2"/>
      <c r="H71" s="2"/>
      <c r="I71" s="2"/>
      <c r="J71" s="2"/>
      <c r="K71" s="2"/>
      <c r="L71" s="2"/>
      <c r="M71" s="2"/>
      <c r="N71" s="3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15"/>
    </row>
    <row r="72" spans="2:45">
      <c r="B72" s="13"/>
      <c r="C72" s="2"/>
      <c r="D72" s="2"/>
      <c r="E72" s="2"/>
      <c r="F72" s="3"/>
      <c r="G72" s="2"/>
      <c r="H72" s="2"/>
      <c r="I72" s="2"/>
      <c r="J72" s="2"/>
      <c r="K72" s="2"/>
      <c r="L72" s="2"/>
      <c r="M72" s="2"/>
      <c r="N72" s="3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15"/>
    </row>
    <row r="73" spans="2:45">
      <c r="B73" s="13"/>
      <c r="C73" s="2"/>
      <c r="D73" s="2"/>
      <c r="E73" s="2"/>
      <c r="F73" s="3"/>
      <c r="G73" s="2"/>
      <c r="H73" s="2"/>
      <c r="I73" s="2"/>
      <c r="J73" s="2"/>
      <c r="K73" s="2"/>
      <c r="L73" s="2"/>
      <c r="M73" s="2"/>
      <c r="N73" s="3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15"/>
    </row>
    <row r="74" spans="2:45">
      <c r="B74" s="13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15"/>
    </row>
    <row r="75" spans="2:45">
      <c r="B75" s="13"/>
      <c r="C75" s="2"/>
      <c r="D75" s="2"/>
      <c r="E75" s="2"/>
      <c r="F75" s="8" t="s">
        <v>47</v>
      </c>
      <c r="G75" s="2"/>
      <c r="H75" s="2"/>
      <c r="I75" s="2"/>
      <c r="J75" s="2"/>
      <c r="K75" s="2"/>
      <c r="L75" s="2"/>
      <c r="M75" s="68" t="b">
        <v>0</v>
      </c>
      <c r="N75" s="2" t="s">
        <v>27</v>
      </c>
      <c r="O75" s="2"/>
      <c r="P75" s="2"/>
      <c r="Q75" s="2"/>
      <c r="R75" s="2"/>
      <c r="S75" s="2"/>
      <c r="T75" s="2"/>
      <c r="U75" s="2"/>
      <c r="V75" s="2"/>
      <c r="W75" s="68" t="b">
        <v>0</v>
      </c>
      <c r="X75" s="2" t="s">
        <v>26</v>
      </c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15"/>
    </row>
    <row r="76" spans="2:45" ht="5.0999999999999996" customHeight="1">
      <c r="B76" s="13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15"/>
    </row>
    <row r="77" spans="2:45">
      <c r="B77" s="13"/>
      <c r="C77" s="2"/>
      <c r="D77" s="2"/>
      <c r="E77" s="8" t="s">
        <v>48</v>
      </c>
      <c r="F77" s="2"/>
      <c r="G77" s="2"/>
      <c r="H77" s="2"/>
      <c r="I77" s="2"/>
      <c r="J77" s="2"/>
      <c r="K77" s="2"/>
      <c r="L77" s="2"/>
      <c r="M77" s="68" t="b">
        <v>0</v>
      </c>
      <c r="N77" s="2" t="s">
        <v>99</v>
      </c>
      <c r="O77" s="2"/>
      <c r="P77" s="2"/>
      <c r="Q77" s="3"/>
      <c r="R77" s="2"/>
      <c r="S77" s="2"/>
      <c r="T77" s="2"/>
      <c r="U77" s="2"/>
      <c r="V77" s="2"/>
      <c r="AB77" s="68" t="b">
        <v>0</v>
      </c>
      <c r="AC77" s="2" t="s">
        <v>100</v>
      </c>
      <c r="AG77" s="2"/>
      <c r="AH77" s="2"/>
      <c r="AI77" s="2"/>
      <c r="AJ77" s="3"/>
      <c r="AK77" s="2"/>
      <c r="AL77" s="2"/>
      <c r="AM77" s="2"/>
      <c r="AN77" s="2"/>
      <c r="AO77" s="2"/>
      <c r="AP77" s="2"/>
      <c r="AQ77" s="2"/>
      <c r="AR77" s="2"/>
      <c r="AS77" s="15"/>
    </row>
    <row r="78" spans="2:45" ht="5.0999999999999996" customHeight="1">
      <c r="B78" s="13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15"/>
    </row>
    <row r="79" spans="2:45">
      <c r="B79" s="13"/>
      <c r="C79" s="2"/>
      <c r="D79" s="2"/>
      <c r="E79" s="2" t="s">
        <v>85</v>
      </c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15"/>
    </row>
    <row r="80" spans="2:45">
      <c r="B80" s="13"/>
      <c r="C80" s="2"/>
      <c r="D80" s="2"/>
      <c r="E80" s="2" t="s">
        <v>86</v>
      </c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15"/>
    </row>
    <row r="81" spans="2:45" ht="5.0999999999999996" customHeight="1">
      <c r="B81" s="13"/>
      <c r="C81" s="2"/>
      <c r="D81" s="2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15"/>
    </row>
    <row r="82" spans="2:45">
      <c r="B82" s="13"/>
      <c r="C82" s="2"/>
      <c r="D82" s="2"/>
      <c r="E82" s="44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5"/>
      <c r="AM82" s="45"/>
      <c r="AN82" s="45"/>
      <c r="AO82" s="45"/>
      <c r="AP82" s="45"/>
      <c r="AQ82" s="45"/>
      <c r="AR82" s="46"/>
      <c r="AS82" s="15"/>
    </row>
    <row r="83" spans="2:45">
      <c r="B83" s="13"/>
      <c r="C83" s="2"/>
      <c r="D83" s="2"/>
      <c r="E83" s="47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  <c r="AI83" s="48"/>
      <c r="AJ83" s="48"/>
      <c r="AK83" s="48"/>
      <c r="AL83" s="48"/>
      <c r="AM83" s="48"/>
      <c r="AN83" s="48"/>
      <c r="AO83" s="48"/>
      <c r="AP83" s="48"/>
      <c r="AQ83" s="48"/>
      <c r="AR83" s="49"/>
      <c r="AS83" s="15"/>
    </row>
    <row r="84" spans="2:45">
      <c r="B84" s="13"/>
      <c r="C84" s="2"/>
      <c r="D84" s="2"/>
      <c r="E84" s="47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8"/>
      <c r="AD84" s="48"/>
      <c r="AE84" s="48"/>
      <c r="AF84" s="48"/>
      <c r="AG84" s="48"/>
      <c r="AH84" s="48"/>
      <c r="AI84" s="48"/>
      <c r="AJ84" s="48"/>
      <c r="AK84" s="48"/>
      <c r="AL84" s="48"/>
      <c r="AM84" s="48"/>
      <c r="AN84" s="48"/>
      <c r="AO84" s="48"/>
      <c r="AP84" s="48"/>
      <c r="AQ84" s="48"/>
      <c r="AR84" s="49"/>
      <c r="AS84" s="15"/>
    </row>
    <row r="85" spans="2:45">
      <c r="B85" s="13"/>
      <c r="C85" s="2"/>
      <c r="D85" s="2"/>
      <c r="E85" s="47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48"/>
      <c r="AG85" s="48"/>
      <c r="AH85" s="48"/>
      <c r="AI85" s="48"/>
      <c r="AJ85" s="48"/>
      <c r="AK85" s="48"/>
      <c r="AL85" s="48"/>
      <c r="AM85" s="48"/>
      <c r="AN85" s="48"/>
      <c r="AO85" s="48"/>
      <c r="AP85" s="48"/>
      <c r="AQ85" s="48"/>
      <c r="AR85" s="49"/>
      <c r="AS85" s="15"/>
    </row>
    <row r="86" spans="2:45">
      <c r="B86" s="13"/>
      <c r="C86" s="2"/>
      <c r="D86" s="2"/>
      <c r="E86" s="47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48"/>
      <c r="AG86" s="48"/>
      <c r="AH86" s="48"/>
      <c r="AI86" s="48"/>
      <c r="AJ86" s="48"/>
      <c r="AK86" s="48"/>
      <c r="AL86" s="48"/>
      <c r="AM86" s="48"/>
      <c r="AN86" s="48"/>
      <c r="AO86" s="48"/>
      <c r="AP86" s="48"/>
      <c r="AQ86" s="48"/>
      <c r="AR86" s="49"/>
      <c r="AS86" s="15"/>
    </row>
    <row r="87" spans="2:45">
      <c r="B87" s="13"/>
      <c r="C87" s="2"/>
      <c r="D87" s="2"/>
      <c r="E87" s="47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48"/>
      <c r="AG87" s="48"/>
      <c r="AH87" s="48"/>
      <c r="AI87" s="48"/>
      <c r="AJ87" s="48"/>
      <c r="AK87" s="48"/>
      <c r="AL87" s="48"/>
      <c r="AM87" s="48"/>
      <c r="AN87" s="48"/>
      <c r="AO87" s="48"/>
      <c r="AP87" s="48"/>
      <c r="AQ87" s="48"/>
      <c r="AR87" s="49"/>
      <c r="AS87" s="15"/>
    </row>
    <row r="88" spans="2:45">
      <c r="B88" s="13"/>
      <c r="C88" s="2"/>
      <c r="D88" s="2"/>
      <c r="E88" s="47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48"/>
      <c r="AE88" s="48"/>
      <c r="AF88" s="48"/>
      <c r="AG88" s="48"/>
      <c r="AH88" s="48"/>
      <c r="AI88" s="48"/>
      <c r="AJ88" s="48"/>
      <c r="AK88" s="48"/>
      <c r="AL88" s="48"/>
      <c r="AM88" s="48"/>
      <c r="AN88" s="48"/>
      <c r="AO88" s="48"/>
      <c r="AP88" s="48"/>
      <c r="AQ88" s="48"/>
      <c r="AR88" s="49"/>
      <c r="AS88" s="15"/>
    </row>
    <row r="89" spans="2:45">
      <c r="B89" s="13"/>
      <c r="C89" s="2"/>
      <c r="D89" s="2"/>
      <c r="E89" s="47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48"/>
      <c r="AG89" s="48"/>
      <c r="AH89" s="48"/>
      <c r="AI89" s="48"/>
      <c r="AJ89" s="48"/>
      <c r="AK89" s="48"/>
      <c r="AL89" s="48"/>
      <c r="AM89" s="48"/>
      <c r="AN89" s="48"/>
      <c r="AO89" s="48"/>
      <c r="AP89" s="48"/>
      <c r="AQ89" s="48"/>
      <c r="AR89" s="49"/>
      <c r="AS89" s="15"/>
    </row>
    <row r="90" spans="2:45">
      <c r="B90" s="13"/>
      <c r="C90" s="2"/>
      <c r="D90" s="2"/>
      <c r="E90" s="47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8"/>
      <c r="AG90" s="48"/>
      <c r="AH90" s="48"/>
      <c r="AI90" s="48"/>
      <c r="AJ90" s="48"/>
      <c r="AK90" s="48"/>
      <c r="AL90" s="48"/>
      <c r="AM90" s="48"/>
      <c r="AN90" s="48"/>
      <c r="AO90" s="48"/>
      <c r="AP90" s="48"/>
      <c r="AQ90" s="48"/>
      <c r="AR90" s="49"/>
      <c r="AS90" s="15"/>
    </row>
    <row r="91" spans="2:45">
      <c r="B91" s="13"/>
      <c r="C91" s="2"/>
      <c r="D91" s="2"/>
      <c r="E91" s="47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48"/>
      <c r="AH91" s="48"/>
      <c r="AI91" s="48"/>
      <c r="AJ91" s="48"/>
      <c r="AK91" s="48"/>
      <c r="AL91" s="48"/>
      <c r="AM91" s="48"/>
      <c r="AN91" s="48"/>
      <c r="AO91" s="48"/>
      <c r="AP91" s="48"/>
      <c r="AQ91" s="48"/>
      <c r="AR91" s="49"/>
      <c r="AS91" s="15"/>
    </row>
    <row r="92" spans="2:45">
      <c r="B92" s="13"/>
      <c r="C92" s="2"/>
      <c r="D92" s="2"/>
      <c r="E92" s="47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8"/>
      <c r="AI92" s="48"/>
      <c r="AJ92" s="48"/>
      <c r="AK92" s="48"/>
      <c r="AL92" s="48"/>
      <c r="AM92" s="48"/>
      <c r="AN92" s="48"/>
      <c r="AO92" s="48"/>
      <c r="AP92" s="48"/>
      <c r="AQ92" s="48"/>
      <c r="AR92" s="49"/>
      <c r="AS92" s="15"/>
    </row>
    <row r="93" spans="2:45">
      <c r="B93" s="13"/>
      <c r="C93" s="2"/>
      <c r="D93" s="2"/>
      <c r="E93" s="47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  <c r="AD93" s="48"/>
      <c r="AE93" s="48"/>
      <c r="AF93" s="48"/>
      <c r="AG93" s="48"/>
      <c r="AH93" s="48"/>
      <c r="AI93" s="48"/>
      <c r="AJ93" s="48"/>
      <c r="AK93" s="48"/>
      <c r="AL93" s="48"/>
      <c r="AM93" s="48"/>
      <c r="AN93" s="48"/>
      <c r="AO93" s="48"/>
      <c r="AP93" s="48"/>
      <c r="AQ93" s="48"/>
      <c r="AR93" s="49"/>
      <c r="AS93" s="15"/>
    </row>
    <row r="94" spans="2:45">
      <c r="B94" s="13"/>
      <c r="C94" s="2"/>
      <c r="D94" s="2"/>
      <c r="E94" s="47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  <c r="AE94" s="48"/>
      <c r="AF94" s="48"/>
      <c r="AG94" s="48"/>
      <c r="AH94" s="48"/>
      <c r="AI94" s="48"/>
      <c r="AJ94" s="48"/>
      <c r="AK94" s="48"/>
      <c r="AL94" s="48"/>
      <c r="AM94" s="48"/>
      <c r="AN94" s="48"/>
      <c r="AO94" s="48"/>
      <c r="AP94" s="48"/>
      <c r="AQ94" s="48"/>
      <c r="AR94" s="49"/>
      <c r="AS94" s="15"/>
    </row>
    <row r="95" spans="2:45">
      <c r="B95" s="13"/>
      <c r="C95" s="2"/>
      <c r="D95" s="2"/>
      <c r="E95" s="47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48"/>
      <c r="AB95" s="48"/>
      <c r="AC95" s="48"/>
      <c r="AD95" s="48"/>
      <c r="AE95" s="48"/>
      <c r="AF95" s="48"/>
      <c r="AG95" s="48"/>
      <c r="AH95" s="48"/>
      <c r="AI95" s="48"/>
      <c r="AJ95" s="48"/>
      <c r="AK95" s="48"/>
      <c r="AL95" s="48"/>
      <c r="AM95" s="48"/>
      <c r="AN95" s="48"/>
      <c r="AO95" s="48"/>
      <c r="AP95" s="48"/>
      <c r="AQ95" s="48"/>
      <c r="AR95" s="49"/>
      <c r="AS95" s="15"/>
    </row>
    <row r="96" spans="2:45">
      <c r="B96" s="13"/>
      <c r="C96" s="2"/>
      <c r="D96" s="2"/>
      <c r="E96" s="47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48"/>
      <c r="AD96" s="48"/>
      <c r="AE96" s="48"/>
      <c r="AF96" s="48"/>
      <c r="AG96" s="48"/>
      <c r="AH96" s="48"/>
      <c r="AI96" s="48"/>
      <c r="AJ96" s="48"/>
      <c r="AK96" s="48"/>
      <c r="AL96" s="48"/>
      <c r="AM96" s="48"/>
      <c r="AN96" s="48"/>
      <c r="AO96" s="48"/>
      <c r="AP96" s="48"/>
      <c r="AQ96" s="48"/>
      <c r="AR96" s="49"/>
      <c r="AS96" s="15"/>
    </row>
    <row r="97" spans="2:77">
      <c r="B97" s="13"/>
      <c r="C97" s="2"/>
      <c r="D97" s="2"/>
      <c r="E97" s="47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/>
      <c r="AC97" s="48"/>
      <c r="AD97" s="48"/>
      <c r="AE97" s="48"/>
      <c r="AF97" s="48"/>
      <c r="AG97" s="48"/>
      <c r="AH97" s="48"/>
      <c r="AI97" s="48"/>
      <c r="AJ97" s="48"/>
      <c r="AK97" s="48"/>
      <c r="AL97" s="48"/>
      <c r="AM97" s="48"/>
      <c r="AN97" s="48"/>
      <c r="AO97" s="48"/>
      <c r="AP97" s="48"/>
      <c r="AQ97" s="48"/>
      <c r="AR97" s="49"/>
      <c r="AS97" s="15"/>
    </row>
    <row r="98" spans="2:77">
      <c r="B98" s="13"/>
      <c r="C98" s="2"/>
      <c r="D98" s="2"/>
      <c r="E98" s="47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  <c r="AI98" s="48"/>
      <c r="AJ98" s="48"/>
      <c r="AK98" s="48"/>
      <c r="AL98" s="48"/>
      <c r="AM98" s="48"/>
      <c r="AN98" s="48"/>
      <c r="AO98" s="48"/>
      <c r="AP98" s="48"/>
      <c r="AQ98" s="48"/>
      <c r="AR98" s="49"/>
      <c r="AS98" s="15"/>
    </row>
    <row r="99" spans="2:77">
      <c r="B99" s="13"/>
      <c r="C99" s="2"/>
      <c r="D99" s="2"/>
      <c r="E99" s="50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51"/>
      <c r="AS99" s="15"/>
    </row>
    <row r="100" spans="2:77" ht="5.0999999999999996" customHeight="1">
      <c r="B100" s="13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15"/>
    </row>
    <row r="101" spans="2:77">
      <c r="B101" s="13"/>
      <c r="C101" s="2"/>
      <c r="D101" s="16" t="s">
        <v>109</v>
      </c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15"/>
    </row>
    <row r="102" spans="2:77">
      <c r="B102" s="13"/>
      <c r="C102" s="2"/>
      <c r="D102" s="2"/>
      <c r="E102" s="2" t="s">
        <v>108</v>
      </c>
      <c r="F102" s="2"/>
      <c r="G102" s="2" t="s">
        <v>114</v>
      </c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15"/>
    </row>
    <row r="103" spans="2:77">
      <c r="B103" s="13"/>
      <c r="C103" s="2"/>
      <c r="D103" s="2"/>
      <c r="F103" s="4" t="s">
        <v>110</v>
      </c>
      <c r="G103" s="67" t="str">
        <f>CONCATENATE(BI109,BJ109,BK109,BL109,BM109,BN109,BO109,BP109,BQ109,BR109,BS109,BT109,BU109,BV109,BW109,BX109,BY109)</f>
        <v xml:space="preserve">MMP5-A___AA-        </v>
      </c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15"/>
    </row>
    <row r="104" spans="2:77">
      <c r="B104" s="13"/>
      <c r="C104" s="2"/>
      <c r="D104" s="2"/>
      <c r="E104" s="2"/>
      <c r="F104" s="4" t="s">
        <v>111</v>
      </c>
      <c r="G104" s="67" t="str">
        <f t="shared" ref="G104:G105" si="0">CONCATENATE(BI110,BJ110,BK110,BL110,BM110,BN110,BO110,BP110,BQ110,BR110,BS110,BT110,BU110,BV110,BW110,BX110,BY110)</f>
        <v xml:space="preserve">MMP5-A___AA-        </v>
      </c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15"/>
    </row>
    <row r="105" spans="2:77">
      <c r="B105" s="13"/>
      <c r="C105" s="2"/>
      <c r="D105" s="2"/>
      <c r="E105" s="3"/>
      <c r="F105" s="4" t="s">
        <v>112</v>
      </c>
      <c r="G105" s="67" t="str">
        <f t="shared" si="0"/>
        <v xml:space="preserve">MMP5-A___AA-        </v>
      </c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15"/>
    </row>
    <row r="106" spans="2:77" ht="5.0999999999999996" customHeight="1" thickBot="1">
      <c r="B106" s="19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0"/>
      <c r="AQ106" s="20"/>
      <c r="AR106" s="20"/>
      <c r="AS106" s="21"/>
    </row>
    <row r="107" spans="2:77" ht="15.75" thickTop="1"/>
    <row r="108" spans="2:77">
      <c r="AU108" s="52"/>
      <c r="AV108" s="53" t="s">
        <v>54</v>
      </c>
      <c r="AW108" s="53" t="s">
        <v>50</v>
      </c>
      <c r="AX108" s="53" t="s">
        <v>0</v>
      </c>
      <c r="AY108" s="54" t="s">
        <v>51</v>
      </c>
      <c r="AZ108" s="54" t="s">
        <v>52</v>
      </c>
      <c r="BA108" s="53" t="s">
        <v>70</v>
      </c>
      <c r="BB108" s="53" t="s">
        <v>65</v>
      </c>
      <c r="BC108" s="52"/>
      <c r="BD108" s="52"/>
      <c r="BE108" s="55"/>
      <c r="BF108" s="55"/>
      <c r="BG108" s="55"/>
      <c r="BH108" s="52" t="s">
        <v>69</v>
      </c>
      <c r="BI108" s="52"/>
      <c r="BJ108" s="52"/>
      <c r="BK108" s="52"/>
      <c r="BL108" s="52"/>
      <c r="BM108" s="52"/>
      <c r="BN108" s="52"/>
      <c r="BO108" s="52"/>
      <c r="BP108" s="52"/>
      <c r="BQ108" s="52"/>
      <c r="BR108" s="56" t="s">
        <v>29</v>
      </c>
      <c r="BS108" s="56" t="s">
        <v>61</v>
      </c>
      <c r="BT108" s="56" t="s">
        <v>62</v>
      </c>
      <c r="BU108" s="56" t="s">
        <v>82</v>
      </c>
      <c r="BV108" s="56" t="s">
        <v>83</v>
      </c>
      <c r="BW108" s="56" t="s">
        <v>63</v>
      </c>
      <c r="BX108" s="56" t="s">
        <v>64</v>
      </c>
      <c r="BY108" s="56" t="s">
        <v>84</v>
      </c>
    </row>
    <row r="109" spans="2:77">
      <c r="AU109" s="57" t="s">
        <v>49</v>
      </c>
      <c r="AV109" s="53" t="s">
        <v>55</v>
      </c>
      <c r="AW109" s="53">
        <v>2.2000000000000002</v>
      </c>
      <c r="AX109" s="53">
        <v>3.4</v>
      </c>
      <c r="AY109" s="54">
        <v>4.5</v>
      </c>
      <c r="AZ109" s="54">
        <v>6.4</v>
      </c>
      <c r="BA109" s="53">
        <v>7.5</v>
      </c>
      <c r="BB109" s="53"/>
      <c r="BC109" s="52"/>
      <c r="BD109" s="52"/>
      <c r="BE109" s="55"/>
      <c r="BF109" s="55"/>
      <c r="BG109" s="55"/>
      <c r="BH109" s="52" t="s">
        <v>66</v>
      </c>
      <c r="BI109" s="58" t="s">
        <v>59</v>
      </c>
      <c r="BJ109" s="58" t="s">
        <v>60</v>
      </c>
      <c r="BK109" s="58" t="str">
        <f>IF(OR(BD110="NONE",BD111="NONE"),"NONE",BD110)</f>
        <v>A</v>
      </c>
      <c r="BL109" s="58" t="str">
        <f>IF($M$21=TRUE,"1",IF($S$21=TRUE,"2",IF($Y$21=TRUE,"3","_")))</f>
        <v>_</v>
      </c>
      <c r="BM109" s="58" t="str">
        <f>IF($M$47=TRUE,"O",IF($W$47=TRUE,"P","_"))</f>
        <v>_</v>
      </c>
      <c r="BN109" s="58" t="str">
        <f>IF($M$43=TRUE,"150",IF($R$43=TRUE,"200",IF($W$43=TRUE,"N/A",IF($AB$43=TRUE,"N/A",IF($AG$43=TRUE,"N/A",IF($AL$43=TRUE,$AO$43,"_"))))))</f>
        <v>_</v>
      </c>
      <c r="BO109" s="58" t="str">
        <f>IF(OR($U$28=TRUE,$AK$28=TRUE),"*","A")</f>
        <v>A</v>
      </c>
      <c r="BP109" s="58" t="str">
        <f>IF(OR($M$28=TRUE,$AK$28=TRUE),"*","A")</f>
        <v>A</v>
      </c>
      <c r="BQ109" s="58" t="s">
        <v>60</v>
      </c>
      <c r="BR109" s="58" t="str">
        <f>IF($W$54=TRUE,"A"," ")</f>
        <v xml:space="preserve"> </v>
      </c>
      <c r="BS109" s="58" t="str">
        <f>IF($W$68=TRUE,"G"," ")</f>
        <v xml:space="preserve"> </v>
      </c>
      <c r="BT109" s="58" t="str">
        <f>IF($M$75=TRUE,"H"," ")</f>
        <v xml:space="preserve"> </v>
      </c>
      <c r="BU109" s="58" t="str">
        <f>IF($W$41=TRUE,"I"," ")</f>
        <v xml:space="preserve"> </v>
      </c>
      <c r="BV109" s="58" t="str">
        <f>IF($Q$37=TRUE,"O"," ")</f>
        <v xml:space="preserve"> </v>
      </c>
      <c r="BW109" s="58" t="str">
        <f>IF($AB$77=TRUE,"Q"," ")</f>
        <v xml:space="preserve"> </v>
      </c>
      <c r="BX109" s="58" t="str">
        <f>IF($R$45=TRUE,"R"," ")</f>
        <v xml:space="preserve"> </v>
      </c>
      <c r="BY109" s="58" t="str">
        <f>IF($W$61=TRUE,"T"," ")</f>
        <v xml:space="preserve"> </v>
      </c>
    </row>
    <row r="110" spans="2:77">
      <c r="AU110" s="59" t="s">
        <v>53</v>
      </c>
      <c r="AV110" s="60" t="s">
        <v>1</v>
      </c>
      <c r="AW110" s="60">
        <f>ROUNDDOWN(PI()*$AU111^2/4*AW$109,-1)</f>
        <v>1990</v>
      </c>
      <c r="AX110" s="60">
        <f t="shared" ref="AX110:BA110" si="1">ROUNDDOWN(PI()*$AU111^2/4*AX$109,-1)</f>
        <v>3080</v>
      </c>
      <c r="AY110" s="60">
        <f t="shared" si="1"/>
        <v>4080</v>
      </c>
      <c r="AZ110" s="60">
        <f t="shared" si="1"/>
        <v>5810</v>
      </c>
      <c r="BA110" s="60">
        <f t="shared" si="1"/>
        <v>6800</v>
      </c>
      <c r="BB110" s="60"/>
      <c r="BC110" s="61" t="str">
        <f>IF('Application Form'!$Q$26&lt;=1990,"2.4MPa",IF(AND('Application Form'!$Q$26&gt;=1991,'Application Form'!$Q$26&lt;=3080),"4.1MPa",IF(AND('Application Form'!$Q$26&gt;=3081,'Application Form'!$Q$26&lt;=4080),"5.0MPa",IF(AND('Application Form'!$Q$26&gt;=4081,'Application Form'!$Q$26&lt;=5810),"7.1MPa",IF(AND('Application Form'!$Q$26&gt;=5811,'Application Form'!$Q$26&lt;=6800),"8.0MPa","NONE")))))</f>
        <v>2.4MPa</v>
      </c>
      <c r="BD110" s="61" t="str">
        <f t="shared" ref="BD110:BD115" si="2">HLOOKUP(BC110,$AW$108:$BB$116,9,FALSE)</f>
        <v>A</v>
      </c>
      <c r="BE110" s="55"/>
      <c r="BF110" s="55"/>
      <c r="BG110" s="55"/>
      <c r="BH110" s="52" t="s">
        <v>67</v>
      </c>
      <c r="BI110" s="58" t="s">
        <v>59</v>
      </c>
      <c r="BJ110" s="57" t="s">
        <v>60</v>
      </c>
      <c r="BK110" s="58" t="str">
        <f>IF(OR(BD112="NONE",BD113="NONE"),"NONE",BD112)</f>
        <v>A</v>
      </c>
      <c r="BL110" s="57" t="str">
        <f>IF($M$21=TRUE,"1",IF($S$21=TRUE,"2",IF($Y$21=TRUE,"3","_")))</f>
        <v>_</v>
      </c>
      <c r="BM110" s="57" t="str">
        <f>IF($M$47=TRUE,"B",IF($W$47=TRUE,"D","_"))</f>
        <v>_</v>
      </c>
      <c r="BN110" s="57" t="str">
        <f>IF($M$43=TRUE,"150",IF($R$43=TRUE,"200",IF($W$43=TRUE,"250",IF($AB$43=TRUE,"300",IF($AG$43=TRUE,"350",IF($AL$43=TRUE,$AO$43,"_"))))))</f>
        <v>_</v>
      </c>
      <c r="BO110" s="57" t="str">
        <f>IF(OR($U$28=TRUE,$AK$28=TRUE),"*","A")</f>
        <v>A</v>
      </c>
      <c r="BP110" s="57" t="str">
        <f>IF(OR($M$28=TRUE,$AK$28=TRUE),"*","A")</f>
        <v>A</v>
      </c>
      <c r="BQ110" s="58" t="s">
        <v>60</v>
      </c>
      <c r="BR110" s="57" t="str">
        <f>IF($W$54=TRUE,"A"," ")</f>
        <v xml:space="preserve"> </v>
      </c>
      <c r="BS110" s="57" t="str">
        <f>IF($W$68=TRUE,"G"," ")</f>
        <v xml:space="preserve"> </v>
      </c>
      <c r="BT110" s="57" t="str">
        <f>IF($M$75=TRUE,"H"," ")</f>
        <v xml:space="preserve"> </v>
      </c>
      <c r="BU110" s="57" t="str">
        <f>IF($W$41=TRUE,"I"," ")</f>
        <v xml:space="preserve"> </v>
      </c>
      <c r="BV110" s="57" t="str">
        <f>IF($Q$37=TRUE,"O"," ")</f>
        <v xml:space="preserve"> </v>
      </c>
      <c r="BW110" s="57" t="str">
        <f>IF($AB$77=TRUE,"Q"," ")</f>
        <v xml:space="preserve"> </v>
      </c>
      <c r="BX110" s="57" t="str">
        <f>IF($R$45=TRUE,"R"," ")</f>
        <v xml:space="preserve"> </v>
      </c>
      <c r="BY110" s="57" t="str">
        <f>IF($W$61=TRUE,"T"," ")</f>
        <v xml:space="preserve"> </v>
      </c>
    </row>
    <row r="111" spans="2:77">
      <c r="AU111" s="62">
        <v>34</v>
      </c>
      <c r="AV111" s="53" t="s">
        <v>2</v>
      </c>
      <c r="AW111" s="53">
        <f>ROUNDDOWN(PI()*($AU111^2-20^2)/4*AW$109,-1)</f>
        <v>1300</v>
      </c>
      <c r="AX111" s="53">
        <f t="shared" ref="AX111:BA111" si="3">ROUNDDOWN(PI()*($AU111^2-20^2)/4*AX$109,-1)</f>
        <v>2010</v>
      </c>
      <c r="AY111" s="53">
        <f t="shared" si="3"/>
        <v>2670</v>
      </c>
      <c r="AZ111" s="53">
        <f t="shared" si="3"/>
        <v>3800</v>
      </c>
      <c r="BA111" s="53">
        <f t="shared" si="3"/>
        <v>4450</v>
      </c>
      <c r="BB111" s="53"/>
      <c r="BC111" s="63" t="str">
        <f>IF('Application Form'!$AA$26&lt;=1300,"2.4MPa",IF(AND('Application Form'!$AA$26&gt;=1301,'Application Form'!$AA$26&lt;=2010),"4.1MPa",IF(AND('Application Form'!$AA$26&gt;=2011,'Application Form'!$AA$26&lt;=2670),"5.0MPa",IF(AND('Application Form'!$AA$26&gt;=2671,'Application Form'!$AA$26&lt;=3800),"7.1MPa",IF(AND('Application Form'!$AA$26&gt;=3801,'Application Form'!$AA$26&lt;=4450),"8.0MPa","NONE")))))</f>
        <v>2.4MPa</v>
      </c>
      <c r="BD111" s="57" t="str">
        <f t="shared" si="2"/>
        <v>A</v>
      </c>
      <c r="BE111" s="55"/>
      <c r="BF111" s="55"/>
      <c r="BG111" s="55"/>
      <c r="BH111" s="52" t="s">
        <v>68</v>
      </c>
      <c r="BI111" s="58" t="s">
        <v>59</v>
      </c>
      <c r="BJ111" s="57" t="s">
        <v>60</v>
      </c>
      <c r="BK111" s="58" t="str">
        <f>IF(OR(BD114="NONE",BD115="NONE"),"NONE",BD114)</f>
        <v>A</v>
      </c>
      <c r="BL111" s="57" t="str">
        <f>IF($M$21=TRUE,"1",IF($S$21=TRUE,"2",IF($Y$21=TRUE,"3","_")))</f>
        <v>_</v>
      </c>
      <c r="BM111" s="57" t="str">
        <f>IF($M$47=TRUE,"R",IF($W$47=TRUE,"S","_"))</f>
        <v>_</v>
      </c>
      <c r="BN111" s="57" t="str">
        <f>IF($M$43=TRUE,"150",IF($R$43=TRUE,"200",IF($W$43=TRUE,"250",IF($AB$43=TRUE,"300",IF($AG$43=TRUE,"350",IF($AL$43=TRUE,$AO$43,"_"))))))</f>
        <v>_</v>
      </c>
      <c r="BO111" s="57" t="str">
        <f>IF(OR($U$28=TRUE,$AK$28=TRUE),"*","A")</f>
        <v>A</v>
      </c>
      <c r="BP111" s="57" t="str">
        <f>IF(OR($M$28=TRUE,$AK$28=TRUE),"*","A")</f>
        <v>A</v>
      </c>
      <c r="BQ111" s="58" t="s">
        <v>60</v>
      </c>
      <c r="BR111" s="57" t="str">
        <f>IF($W$54=TRUE,"A"," ")</f>
        <v xml:space="preserve"> </v>
      </c>
      <c r="BS111" s="57" t="str">
        <f>IF($W$68=TRUE,"G"," ")</f>
        <v xml:space="preserve"> </v>
      </c>
      <c r="BT111" s="57" t="str">
        <f>IF($M$75=TRUE,"H"," ")</f>
        <v xml:space="preserve"> </v>
      </c>
      <c r="BU111" s="57" t="str">
        <f>IF($W$41=TRUE,"I"," ")</f>
        <v xml:space="preserve"> </v>
      </c>
      <c r="BV111" s="57" t="str">
        <f>IF($Q$37=TRUE,"O"," ")</f>
        <v xml:space="preserve"> </v>
      </c>
      <c r="BW111" s="57" t="str">
        <f>IF($AB$77=TRUE,"Q"," ")</f>
        <v xml:space="preserve"> </v>
      </c>
      <c r="BX111" s="57" t="str">
        <f>IF($R$45=TRUE,"R"," ")</f>
        <v xml:space="preserve"> </v>
      </c>
      <c r="BY111" s="57" t="str">
        <f>IF($W$61=TRUE,"T"," ")</f>
        <v xml:space="preserve"> </v>
      </c>
    </row>
    <row r="112" spans="2:77">
      <c r="AU112" s="59" t="s">
        <v>53</v>
      </c>
      <c r="AV112" s="60" t="s">
        <v>1</v>
      </c>
      <c r="AW112" s="60">
        <f>ROUNDDOWN(PI()*$AU113^2/4*AW$109,-1)</f>
        <v>2760</v>
      </c>
      <c r="AX112" s="60">
        <f t="shared" ref="AX112:BA112" si="4">ROUNDDOWN(PI()*$AU113^2/4*AX$109,-1)</f>
        <v>4270</v>
      </c>
      <c r="AY112" s="60">
        <f t="shared" si="4"/>
        <v>5650</v>
      </c>
      <c r="AZ112" s="60">
        <f t="shared" si="4"/>
        <v>8040</v>
      </c>
      <c r="BA112" s="64">
        <f t="shared" si="4"/>
        <v>9420</v>
      </c>
      <c r="BB112" s="64"/>
      <c r="BC112" s="65" t="str">
        <f>IF('Application Form'!$Q$26&lt;=2760,"2.4MPa",IF(AND('Application Form'!$Q$26&gt;=2761,'Application Form'!$Q$26&lt;=4270),"4.1MPa",IF(AND('Application Form'!$Q$26&gt;=4271,'Application Form'!$Q$26&lt;=5650),"5.0MPa",IF(AND('Application Form'!$Q$26&gt;=5651,'Application Form'!$Q$26&lt;=8040),"7.1MPa",IF(AND('Application Form'!$Q$26&gt;=8041,'Application Form'!$Q$26&lt;=9420),"8.0MPa","NONE")))))</f>
        <v>2.4MPa</v>
      </c>
      <c r="BD112" s="61" t="str">
        <f t="shared" si="2"/>
        <v>A</v>
      </c>
      <c r="BE112" s="55"/>
      <c r="BF112" s="55"/>
      <c r="BG112" s="55"/>
      <c r="BH112" s="55"/>
      <c r="BI112" s="55"/>
      <c r="BJ112" s="55"/>
      <c r="BK112" s="55"/>
      <c r="BL112" s="55"/>
      <c r="BM112" s="55"/>
      <c r="BN112" s="55"/>
      <c r="BO112" s="55"/>
      <c r="BP112" s="55"/>
      <c r="BQ112" s="55"/>
      <c r="BR112" s="55"/>
      <c r="BS112" s="55"/>
      <c r="BT112" s="55"/>
      <c r="BU112" s="55"/>
      <c r="BV112" s="55"/>
      <c r="BW112" s="55"/>
      <c r="BX112" s="55"/>
      <c r="BY112" s="55"/>
    </row>
    <row r="113" spans="47:77">
      <c r="AU113" s="62">
        <v>40</v>
      </c>
      <c r="AV113" s="53" t="s">
        <v>2</v>
      </c>
      <c r="AW113" s="53">
        <f>ROUNDDOWN(PI()*($AU113^2-20^2)/4*AW$109,-1)</f>
        <v>2070</v>
      </c>
      <c r="AX113" s="53">
        <f t="shared" ref="AX113:BA113" si="5">ROUNDDOWN(PI()*($AU113^2-20^2)/4*AX$109,-1)</f>
        <v>3200</v>
      </c>
      <c r="AY113" s="53">
        <f t="shared" si="5"/>
        <v>4240</v>
      </c>
      <c r="AZ113" s="53">
        <f t="shared" si="5"/>
        <v>6030</v>
      </c>
      <c r="BA113" s="66">
        <f t="shared" si="5"/>
        <v>7060</v>
      </c>
      <c r="BB113" s="66"/>
      <c r="BC113" s="56" t="str">
        <f>IF('Application Form'!$AA$26&lt;=2070,"2.4MPa",IF(AND('Application Form'!$AA$26&gt;=2071,'Application Form'!$AA$26&lt;=3200),"4.1MPa",IF(AND('Application Form'!$AA$26&gt;=3201,'Application Form'!$AA$26&lt;=4240),"5.0MPa",IF(AND('Application Form'!$AA$26&gt;=4241,'Application Form'!$AA$26&lt;=6030),"7.1MPa",IF(AND('Application Form'!$AA$26&gt;=6031,'Application Form'!$AA$26&lt;=7060),"8.0MPa","NONE")))))</f>
        <v>2.4MPa</v>
      </c>
      <c r="BD113" s="57" t="str">
        <f t="shared" si="2"/>
        <v>A</v>
      </c>
      <c r="BE113" s="55"/>
      <c r="BF113" s="55"/>
      <c r="BG113" s="55"/>
      <c r="BI113" s="55"/>
      <c r="BJ113" s="55"/>
      <c r="BK113" s="55"/>
      <c r="BL113" s="55"/>
      <c r="BM113" s="55"/>
      <c r="BN113" s="55"/>
      <c r="BO113" s="55"/>
      <c r="BP113" s="55"/>
      <c r="BQ113" s="55"/>
      <c r="BR113" s="55"/>
      <c r="BS113" s="55"/>
      <c r="BT113" s="55"/>
      <c r="BU113" s="55"/>
      <c r="BV113" s="55"/>
      <c r="BW113" s="55"/>
      <c r="BX113" s="55"/>
      <c r="BY113" s="55"/>
    </row>
    <row r="114" spans="47:77">
      <c r="AU114" s="59" t="s">
        <v>53</v>
      </c>
      <c r="AV114" s="60" t="s">
        <v>1</v>
      </c>
      <c r="AW114" s="60">
        <f>ROUNDDOWN(PI()*$AU115^2/4*AW$109,-1)</f>
        <v>3650</v>
      </c>
      <c r="AX114" s="60">
        <f t="shared" ref="AX114:BA114" si="6">ROUNDDOWN(PI()*$AU115^2/4*AX$109,-1)</f>
        <v>5650</v>
      </c>
      <c r="AY114" s="60">
        <f t="shared" si="6"/>
        <v>7470</v>
      </c>
      <c r="AZ114" s="60">
        <f t="shared" si="6"/>
        <v>10630</v>
      </c>
      <c r="BA114" s="60">
        <f t="shared" si="6"/>
        <v>12460</v>
      </c>
      <c r="BB114" s="60"/>
      <c r="BC114" s="65" t="str">
        <f>IF('Application Form'!$Q$26&lt;=3650,"2.4MPa",IF(AND('Application Form'!$Q$26&gt;=3651,'Application Form'!$Q$26&lt;=5650),"4.1MPa",IF(AND('Application Form'!$Q$26&gt;=5651,'Application Form'!$Q$26&lt;=7470),"5.0MPa",IF(AND('Application Form'!$Q$26&gt;=7471,'Application Form'!$Q$26&lt;=10630),"7.1MPa",IF(AND('Application Form'!$Q$26&gt;=10631,'Application Form'!$Q$26&lt;=12460),"8.0MPa","None")))))</f>
        <v>2.4MPa</v>
      </c>
      <c r="BD114" s="61" t="str">
        <f t="shared" si="2"/>
        <v>A</v>
      </c>
      <c r="BE114" s="55"/>
      <c r="BF114" s="55"/>
      <c r="BG114" s="55"/>
      <c r="BI114" s="55"/>
      <c r="BJ114" s="55"/>
      <c r="BK114" s="34" t="s">
        <v>72</v>
      </c>
      <c r="BL114" s="55"/>
      <c r="BM114" s="55"/>
      <c r="BN114" s="55"/>
      <c r="BO114" s="55"/>
      <c r="BP114" s="55"/>
      <c r="BQ114" s="55"/>
      <c r="BR114" s="55"/>
      <c r="BS114" s="55"/>
      <c r="BT114" s="55"/>
      <c r="BU114" s="55"/>
      <c r="BV114" s="55"/>
      <c r="BW114" s="55"/>
      <c r="BX114" s="55"/>
      <c r="BY114" s="55"/>
    </row>
    <row r="115" spans="47:77">
      <c r="AU115" s="62">
        <v>46</v>
      </c>
      <c r="AV115" s="53" t="s">
        <v>2</v>
      </c>
      <c r="AW115" s="53">
        <f>ROUNDDOWN(PI()*($AU115^2-20^2)/4*AW$109,-1)</f>
        <v>2960</v>
      </c>
      <c r="AX115" s="53">
        <f t="shared" ref="AX115:BA115" si="7">ROUNDDOWN(PI()*($AU115^2-20^2)/4*AX$109,-1)</f>
        <v>4580</v>
      </c>
      <c r="AY115" s="53">
        <f t="shared" si="7"/>
        <v>6060</v>
      </c>
      <c r="AZ115" s="53">
        <f t="shared" si="7"/>
        <v>8620</v>
      </c>
      <c r="BA115" s="53">
        <f t="shared" si="7"/>
        <v>10100</v>
      </c>
      <c r="BB115" s="53"/>
      <c r="BC115" s="56" t="str">
        <f>IF('Application Form'!$AA$26&lt;=2960,"2.4MPa",IF(AND('Application Form'!$AA$26&gt;=2961,'Application Form'!$AA$26&lt;=4580),"4.1MPa",IF(AND('Application Form'!$AA$26&gt;=4581,'Application Form'!$AA$26&lt;=6060),"5.0MPa",IF(AND('Application Form'!$AA$26&gt;=6061,'Application Form'!$AA$26&lt;=8620),"7.1MPa",IF(AND('Application Form'!$AA$26&gt;=8621,'Application Form'!$AA$26&lt;=10100),"8.0MPa","NONE")))))</f>
        <v>2.4MPa</v>
      </c>
      <c r="BD115" s="57" t="str">
        <f t="shared" si="2"/>
        <v>A</v>
      </c>
      <c r="BE115" s="55"/>
      <c r="BF115" s="55"/>
      <c r="BG115" s="55"/>
      <c r="BH115" s="55"/>
      <c r="BI115" s="55"/>
      <c r="BJ115" s="55"/>
      <c r="BK115" s="33" t="s">
        <v>104</v>
      </c>
      <c r="BL115" s="55"/>
      <c r="BM115" s="55"/>
      <c r="BN115" s="55"/>
      <c r="BO115" s="55"/>
      <c r="BP115" s="55"/>
      <c r="BQ115" s="55"/>
      <c r="BR115" s="55"/>
      <c r="BS115" s="55"/>
      <c r="BT115" s="55"/>
      <c r="BU115" s="55"/>
      <c r="BV115" s="55"/>
      <c r="BW115" s="55"/>
      <c r="BX115" s="55"/>
      <c r="BY115" s="55"/>
    </row>
    <row r="116" spans="47:77">
      <c r="AU116" s="57"/>
      <c r="AV116" s="57" t="s">
        <v>58</v>
      </c>
      <c r="AW116" s="57" t="s">
        <v>29</v>
      </c>
      <c r="AX116" s="57" t="s">
        <v>29</v>
      </c>
      <c r="AY116" s="56" t="s">
        <v>57</v>
      </c>
      <c r="AZ116" s="63" t="s">
        <v>57</v>
      </c>
      <c r="BA116" s="63" t="s">
        <v>57</v>
      </c>
      <c r="BB116" s="63" t="s">
        <v>113</v>
      </c>
      <c r="BC116" s="52"/>
      <c r="BD116" s="52"/>
      <c r="BE116" s="55"/>
      <c r="BF116" s="55"/>
      <c r="BG116" s="55"/>
      <c r="BH116" s="55"/>
      <c r="BI116" s="55"/>
      <c r="BJ116" s="55"/>
      <c r="BK116" s="55"/>
      <c r="BL116" s="55"/>
      <c r="BM116" s="55"/>
      <c r="BN116" s="55"/>
      <c r="BO116" s="55"/>
      <c r="BP116" s="55"/>
      <c r="BQ116" s="55"/>
      <c r="BR116" s="55"/>
      <c r="BS116" s="55"/>
      <c r="BT116" s="55"/>
      <c r="BU116" s="55"/>
      <c r="BV116" s="55"/>
      <c r="BW116" s="55"/>
      <c r="BX116" s="55"/>
      <c r="BY116" s="55"/>
    </row>
    <row r="117" spans="47:77">
      <c r="AU117" s="55"/>
      <c r="AV117" s="55"/>
      <c r="AW117" s="55"/>
      <c r="AX117" s="55"/>
      <c r="AY117" s="55"/>
      <c r="AZ117" s="55"/>
      <c r="BA117" s="55"/>
      <c r="BB117" s="55"/>
      <c r="BC117" s="55"/>
      <c r="BD117" s="55"/>
      <c r="BE117" s="55"/>
      <c r="BF117" s="55"/>
      <c r="BG117" s="55"/>
      <c r="BH117" s="55"/>
      <c r="BI117" s="55"/>
      <c r="BJ117" s="55"/>
      <c r="BK117" s="55"/>
      <c r="BL117" s="55"/>
      <c r="BM117" s="55"/>
      <c r="BN117" s="55"/>
      <c r="BO117" s="55"/>
      <c r="BP117" s="55"/>
      <c r="BQ117" s="55"/>
      <c r="BR117" s="55"/>
      <c r="BS117" s="55"/>
      <c r="BT117" s="55"/>
      <c r="BU117" s="55"/>
      <c r="BV117" s="55"/>
      <c r="BW117" s="55"/>
      <c r="BX117" s="55"/>
      <c r="BY117" s="55"/>
    </row>
    <row r="130" spans="5:14"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5:14"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5:14">
      <c r="E132" s="2"/>
      <c r="G132" s="2"/>
      <c r="H132" s="2"/>
      <c r="I132" s="2"/>
    </row>
    <row r="133" spans="5:14">
      <c r="E133" s="2"/>
      <c r="G133" s="2"/>
      <c r="H133" s="2"/>
      <c r="I133" s="2"/>
    </row>
  </sheetData>
  <sheetProtection password="DE6C" sheet="1" objects="1" scenarios="1"/>
  <phoneticPr fontId="1"/>
  <conditionalFormatting sqref="AK6">
    <cfRule type="containsBlanks" dxfId="26" priority="32">
      <formula>LEN(TRIM(AK6))=0</formula>
    </cfRule>
  </conditionalFormatting>
  <conditionalFormatting sqref="AK7">
    <cfRule type="containsBlanks" dxfId="25" priority="31">
      <formula>LEN(TRIM(AK7))=0</formula>
    </cfRule>
  </conditionalFormatting>
  <conditionalFormatting sqref="H6">
    <cfRule type="containsBlanks" dxfId="24" priority="30">
      <formula>LEN(TRIM(H6))=0</formula>
    </cfRule>
  </conditionalFormatting>
  <conditionalFormatting sqref="H7">
    <cfRule type="containsBlanks" dxfId="23" priority="29">
      <formula>LEN(TRIM(H7))=0</formula>
    </cfRule>
  </conditionalFormatting>
  <conditionalFormatting sqref="I17">
    <cfRule type="containsBlanks" dxfId="22" priority="23">
      <formula>LEN(TRIM(I17))=0</formula>
    </cfRule>
  </conditionalFormatting>
  <conditionalFormatting sqref="AA26">
    <cfRule type="containsBlanks" dxfId="21" priority="19">
      <formula>LEN(TRIM(AA26))=0</formula>
    </cfRule>
  </conditionalFormatting>
  <conditionalFormatting sqref="H9">
    <cfRule type="containsBlanks" dxfId="20" priority="28">
      <formula>LEN(TRIM(H9))=0</formula>
    </cfRule>
  </conditionalFormatting>
  <conditionalFormatting sqref="Q10">
    <cfRule type="containsBlanks" dxfId="19" priority="27">
      <formula>LEN(TRIM(Q10))=0</formula>
    </cfRule>
  </conditionalFormatting>
  <conditionalFormatting sqref="I13">
    <cfRule type="containsBlanks" dxfId="18" priority="26">
      <formula>LEN(TRIM(I13))=0</formula>
    </cfRule>
  </conditionalFormatting>
  <conditionalFormatting sqref="I15">
    <cfRule type="containsBlanks" dxfId="17" priority="25">
      <formula>LEN(TRIM(I15))=0</formula>
    </cfRule>
  </conditionalFormatting>
  <conditionalFormatting sqref="I16">
    <cfRule type="containsBlanks" dxfId="16" priority="24">
      <formula>LEN(TRIM(I16))=0</formula>
    </cfRule>
  </conditionalFormatting>
  <conditionalFormatting sqref="AA13">
    <cfRule type="containsBlanks" dxfId="15" priority="22">
      <formula>LEN(TRIM(AA13))=0</formula>
    </cfRule>
  </conditionalFormatting>
  <conditionalFormatting sqref="AK13">
    <cfRule type="containsBlanks" dxfId="14" priority="18">
      <formula>LEN(TRIM(AK13))=0</formula>
    </cfRule>
  </conditionalFormatting>
  <conditionalFormatting sqref="AD14">
    <cfRule type="containsBlanks" dxfId="13" priority="17">
      <formula>LEN(TRIM(AD14))=0</formula>
    </cfRule>
  </conditionalFormatting>
  <conditionalFormatting sqref="Q9">
    <cfRule type="containsBlanks" dxfId="12" priority="16">
      <formula>LEN(TRIM(Q9))=0</formula>
    </cfRule>
  </conditionalFormatting>
  <conditionalFormatting sqref="H10">
    <cfRule type="containsBlanks" dxfId="11" priority="15">
      <formula>LEN(TRIM(H10))=0</formula>
    </cfRule>
  </conditionalFormatting>
  <conditionalFormatting sqref="I14">
    <cfRule type="containsBlanks" dxfId="10" priority="14">
      <formula>LEN(TRIM(I14))=0</formula>
    </cfRule>
  </conditionalFormatting>
  <conditionalFormatting sqref="AA15">
    <cfRule type="containsBlanks" dxfId="9" priority="13">
      <formula>LEN(TRIM(AA15))=0</formula>
    </cfRule>
  </conditionalFormatting>
  <conditionalFormatting sqref="AB21">
    <cfRule type="containsBlanks" dxfId="8" priority="12">
      <formula>LEN(TRIM(AB21))=0</formula>
    </cfRule>
  </conditionalFormatting>
  <conditionalFormatting sqref="M23">
    <cfRule type="containsBlanks" dxfId="7" priority="11">
      <formula>LEN(TRIM(M23))=0</formula>
    </cfRule>
  </conditionalFormatting>
  <conditionalFormatting sqref="AF41">
    <cfRule type="containsBlanks" dxfId="6" priority="10">
      <formula>LEN(TRIM(AF41))=0</formula>
    </cfRule>
  </conditionalFormatting>
  <conditionalFormatting sqref="AO43">
    <cfRule type="containsBlanks" dxfId="5" priority="9">
      <formula>LEN(TRIM(AO43))=0</formula>
    </cfRule>
  </conditionalFormatting>
  <conditionalFormatting sqref="Q26">
    <cfRule type="containsBlanks" dxfId="4" priority="33" stopIfTrue="1">
      <formula>LEN(TRIM(Q26))=0</formula>
    </cfRule>
    <cfRule type="expression" dxfId="3" priority="34" stopIfTrue="1">
      <formula>#REF!="TRUE"</formula>
    </cfRule>
  </conditionalFormatting>
  <conditionalFormatting sqref="AJ26">
    <cfRule type="containsBlanks" dxfId="2" priority="3">
      <formula>LEN(TRIM(AJ26))=0</formula>
    </cfRule>
  </conditionalFormatting>
  <conditionalFormatting sqref="BK109:BK111">
    <cfRule type="cellIs" dxfId="1" priority="2" operator="equal">
      <formula>"N/A"</formula>
    </cfRule>
  </conditionalFormatting>
  <conditionalFormatting sqref="BN109">
    <cfRule type="cellIs" dxfId="0" priority="1" operator="equal">
      <formula>"N/A"</formula>
    </cfRule>
  </conditionalFormatting>
  <pageMargins left="0.25" right="0" top="0.75" bottom="0.75" header="0.3" footer="0.3"/>
  <pageSetup paperSize="5" scale="6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6" r:id="rId4" name="Check Box 2">
              <controlPr defaultSize="0" autoFill="0" autoLine="0" autoPict="0">
                <anchor moveWithCells="1">
                  <from>
                    <xdr:col>12</xdr:col>
                    <xdr:colOff>0</xdr:colOff>
                    <xdr:row>19</xdr:row>
                    <xdr:rowOff>171450</xdr:rowOff>
                  </from>
                  <to>
                    <xdr:col>13</xdr:col>
                    <xdr:colOff>28575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Fill="0" autoLine="0" autoPict="0">
                <anchor moveWithCells="1">
                  <from>
                    <xdr:col>18</xdr:col>
                    <xdr:colOff>0</xdr:colOff>
                    <xdr:row>19</xdr:row>
                    <xdr:rowOff>171450</xdr:rowOff>
                  </from>
                  <to>
                    <xdr:col>19</xdr:col>
                    <xdr:colOff>28575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Fill="0" autoLine="0" autoPict="0">
                <anchor moveWithCells="1">
                  <from>
                    <xdr:col>24</xdr:col>
                    <xdr:colOff>0</xdr:colOff>
                    <xdr:row>19</xdr:row>
                    <xdr:rowOff>171450</xdr:rowOff>
                  </from>
                  <to>
                    <xdr:col>25</xdr:col>
                    <xdr:colOff>28575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Check Box 5">
              <controlPr defaultSize="0" autoFill="0" autoLine="0" autoPict="0">
                <anchor moveWithCells="1">
                  <from>
                    <xdr:col>12</xdr:col>
                    <xdr:colOff>0</xdr:colOff>
                    <xdr:row>26</xdr:row>
                    <xdr:rowOff>38100</xdr:rowOff>
                  </from>
                  <to>
                    <xdr:col>13</xdr:col>
                    <xdr:colOff>28575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8" name="Check Box 6">
              <controlPr defaultSize="0" autoFill="0" autoLine="0" autoPict="0">
                <anchor moveWithCells="1">
                  <from>
                    <xdr:col>20</xdr:col>
                    <xdr:colOff>0</xdr:colOff>
                    <xdr:row>26</xdr:row>
                    <xdr:rowOff>38100</xdr:rowOff>
                  </from>
                  <to>
                    <xdr:col>21</xdr:col>
                    <xdr:colOff>28575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9" name="Check Box 7">
              <controlPr defaultSize="0" autoFill="0" autoLine="0" autoPict="0">
                <anchor moveWithCells="1">
                  <from>
                    <xdr:col>28</xdr:col>
                    <xdr:colOff>0</xdr:colOff>
                    <xdr:row>26</xdr:row>
                    <xdr:rowOff>38100</xdr:rowOff>
                  </from>
                  <to>
                    <xdr:col>29</xdr:col>
                    <xdr:colOff>28575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0" name="Check Box 8">
              <controlPr defaultSize="0" autoFill="0" autoLine="0" autoPict="0">
                <anchor moveWithCells="1">
                  <from>
                    <xdr:col>36</xdr:col>
                    <xdr:colOff>0</xdr:colOff>
                    <xdr:row>26</xdr:row>
                    <xdr:rowOff>38100</xdr:rowOff>
                  </from>
                  <to>
                    <xdr:col>37</xdr:col>
                    <xdr:colOff>28575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1" name="Check Box 9">
              <controlPr defaultSize="0" autoFill="0" autoLine="0" autoPict="0">
                <anchor moveWithCells="1">
                  <from>
                    <xdr:col>12</xdr:col>
                    <xdr:colOff>0</xdr:colOff>
                    <xdr:row>41</xdr:row>
                    <xdr:rowOff>47625</xdr:rowOff>
                  </from>
                  <to>
                    <xdr:col>13</xdr:col>
                    <xdr:colOff>28575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2" name="Check Box 10">
              <controlPr defaultSize="0" autoFill="0" autoLine="0" autoPict="0">
                <anchor moveWithCells="1">
                  <from>
                    <xdr:col>17</xdr:col>
                    <xdr:colOff>0</xdr:colOff>
                    <xdr:row>41</xdr:row>
                    <xdr:rowOff>47625</xdr:rowOff>
                  </from>
                  <to>
                    <xdr:col>18</xdr:col>
                    <xdr:colOff>28575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3" name="Check Box 11">
              <controlPr defaultSize="0" autoFill="0" autoLine="0" autoPict="0">
                <anchor moveWithCells="1">
                  <from>
                    <xdr:col>22</xdr:col>
                    <xdr:colOff>0</xdr:colOff>
                    <xdr:row>41</xdr:row>
                    <xdr:rowOff>47625</xdr:rowOff>
                  </from>
                  <to>
                    <xdr:col>23</xdr:col>
                    <xdr:colOff>28575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4" name="Check Box 12">
              <controlPr defaultSize="0" autoFill="0" autoLine="0" autoPict="0">
                <anchor moveWithCells="1">
                  <from>
                    <xdr:col>27</xdr:col>
                    <xdr:colOff>9525</xdr:colOff>
                    <xdr:row>41</xdr:row>
                    <xdr:rowOff>47625</xdr:rowOff>
                  </from>
                  <to>
                    <xdr:col>28</xdr:col>
                    <xdr:colOff>38100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5" name="Check Box 13">
              <controlPr defaultSize="0" autoFill="0" autoLine="0" autoPict="0">
                <anchor moveWithCells="1">
                  <from>
                    <xdr:col>32</xdr:col>
                    <xdr:colOff>9525</xdr:colOff>
                    <xdr:row>41</xdr:row>
                    <xdr:rowOff>47625</xdr:rowOff>
                  </from>
                  <to>
                    <xdr:col>33</xdr:col>
                    <xdr:colOff>38100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6" name="Check Box 14">
              <controlPr defaultSize="0" autoFill="0" autoLine="0" autoPict="0">
                <anchor moveWithCells="1">
                  <from>
                    <xdr:col>37</xdr:col>
                    <xdr:colOff>19050</xdr:colOff>
                    <xdr:row>41</xdr:row>
                    <xdr:rowOff>47625</xdr:rowOff>
                  </from>
                  <to>
                    <xdr:col>38</xdr:col>
                    <xdr:colOff>47625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7" name="Check Box 15">
              <controlPr defaultSize="0" autoFill="0" autoLine="0" autoPict="0">
                <anchor moveWithCells="1">
                  <from>
                    <xdr:col>12</xdr:col>
                    <xdr:colOff>0</xdr:colOff>
                    <xdr:row>43</xdr:row>
                    <xdr:rowOff>38100</xdr:rowOff>
                  </from>
                  <to>
                    <xdr:col>13</xdr:col>
                    <xdr:colOff>28575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8" name="Check Box 16">
              <controlPr defaultSize="0" autoFill="0" autoLine="0" autoPict="0">
                <anchor moveWithCells="1">
                  <from>
                    <xdr:col>17</xdr:col>
                    <xdr:colOff>0</xdr:colOff>
                    <xdr:row>43</xdr:row>
                    <xdr:rowOff>38100</xdr:rowOff>
                  </from>
                  <to>
                    <xdr:col>18</xdr:col>
                    <xdr:colOff>28575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9" name="Check Box 17">
              <controlPr defaultSize="0" autoFill="0" autoLine="0" autoPict="0">
                <anchor moveWithCells="1">
                  <from>
                    <xdr:col>12</xdr:col>
                    <xdr:colOff>0</xdr:colOff>
                    <xdr:row>45</xdr:row>
                    <xdr:rowOff>38100</xdr:rowOff>
                  </from>
                  <to>
                    <xdr:col>13</xdr:col>
                    <xdr:colOff>28575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0" name="Check Box 18">
              <controlPr defaultSize="0" autoFill="0" autoLine="0" autoPict="0">
                <anchor moveWithCells="1">
                  <from>
                    <xdr:col>22</xdr:col>
                    <xdr:colOff>0</xdr:colOff>
                    <xdr:row>45</xdr:row>
                    <xdr:rowOff>38100</xdr:rowOff>
                  </from>
                  <to>
                    <xdr:col>23</xdr:col>
                    <xdr:colOff>28575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1" name="Check Box 19">
              <controlPr defaultSize="0" autoFill="0" autoLine="0" autoPict="0">
                <anchor moveWithCells="1">
                  <from>
                    <xdr:col>12</xdr:col>
                    <xdr:colOff>0</xdr:colOff>
                    <xdr:row>52</xdr:row>
                    <xdr:rowOff>171450</xdr:rowOff>
                  </from>
                  <to>
                    <xdr:col>13</xdr:col>
                    <xdr:colOff>28575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2" name="Check Box 20">
              <controlPr defaultSize="0" autoFill="0" autoLine="0" autoPict="0">
                <anchor moveWithCells="1">
                  <from>
                    <xdr:col>22</xdr:col>
                    <xdr:colOff>0</xdr:colOff>
                    <xdr:row>52</xdr:row>
                    <xdr:rowOff>171450</xdr:rowOff>
                  </from>
                  <to>
                    <xdr:col>23</xdr:col>
                    <xdr:colOff>28575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3" name="Check Box 21">
              <controlPr defaultSize="0" autoFill="0" autoLine="0" autoPict="0">
                <anchor moveWithCells="1">
                  <from>
                    <xdr:col>16</xdr:col>
                    <xdr:colOff>0</xdr:colOff>
                    <xdr:row>35</xdr:row>
                    <xdr:rowOff>38100</xdr:rowOff>
                  </from>
                  <to>
                    <xdr:col>17</xdr:col>
                    <xdr:colOff>28575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4" name="Check Box 22">
              <controlPr defaultSize="0" autoFill="0" autoLine="0" autoPict="0">
                <anchor moveWithCells="1">
                  <from>
                    <xdr:col>22</xdr:col>
                    <xdr:colOff>0</xdr:colOff>
                    <xdr:row>35</xdr:row>
                    <xdr:rowOff>38100</xdr:rowOff>
                  </from>
                  <to>
                    <xdr:col>23</xdr:col>
                    <xdr:colOff>28575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5" name="Check Box 23">
              <controlPr defaultSize="0" autoFill="0" autoLine="0" autoPict="0">
                <anchor moveWithCells="1">
                  <from>
                    <xdr:col>12</xdr:col>
                    <xdr:colOff>0</xdr:colOff>
                    <xdr:row>39</xdr:row>
                    <xdr:rowOff>171450</xdr:rowOff>
                  </from>
                  <to>
                    <xdr:col>13</xdr:col>
                    <xdr:colOff>28575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6" name="Check Box 24">
              <controlPr defaultSize="0" autoFill="0" autoLine="0" autoPict="0">
                <anchor moveWithCells="1">
                  <from>
                    <xdr:col>22</xdr:col>
                    <xdr:colOff>0</xdr:colOff>
                    <xdr:row>39</xdr:row>
                    <xdr:rowOff>171450</xdr:rowOff>
                  </from>
                  <to>
                    <xdr:col>23</xdr:col>
                    <xdr:colOff>28575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7" name="Check Box 25">
              <controlPr defaultSize="0" autoFill="0" autoLine="0" autoPict="0">
                <anchor moveWithCells="1">
                  <from>
                    <xdr:col>12</xdr:col>
                    <xdr:colOff>0</xdr:colOff>
                    <xdr:row>59</xdr:row>
                    <xdr:rowOff>171450</xdr:rowOff>
                  </from>
                  <to>
                    <xdr:col>13</xdr:col>
                    <xdr:colOff>28575</xdr:colOff>
                    <xdr:row>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8" name="Check Box 26">
              <controlPr defaultSize="0" autoFill="0" autoLine="0" autoPict="0">
                <anchor moveWithCells="1">
                  <from>
                    <xdr:col>22</xdr:col>
                    <xdr:colOff>0</xdr:colOff>
                    <xdr:row>59</xdr:row>
                    <xdr:rowOff>171450</xdr:rowOff>
                  </from>
                  <to>
                    <xdr:col>23</xdr:col>
                    <xdr:colOff>28575</xdr:colOff>
                    <xdr:row>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29" name="Check Box 27">
              <controlPr defaultSize="0" autoFill="0" autoLine="0" autoPict="0">
                <anchor moveWithCells="1">
                  <from>
                    <xdr:col>12</xdr:col>
                    <xdr:colOff>0</xdr:colOff>
                    <xdr:row>66</xdr:row>
                    <xdr:rowOff>171450</xdr:rowOff>
                  </from>
                  <to>
                    <xdr:col>13</xdr:col>
                    <xdr:colOff>28575</xdr:colOff>
                    <xdr:row>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0" name="Check Box 28">
              <controlPr defaultSize="0" autoFill="0" autoLine="0" autoPict="0">
                <anchor moveWithCells="1">
                  <from>
                    <xdr:col>22</xdr:col>
                    <xdr:colOff>0</xdr:colOff>
                    <xdr:row>66</xdr:row>
                    <xdr:rowOff>171450</xdr:rowOff>
                  </from>
                  <to>
                    <xdr:col>23</xdr:col>
                    <xdr:colOff>28575</xdr:colOff>
                    <xdr:row>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1" name="Check Box 29">
              <controlPr defaultSize="0" autoFill="0" autoLine="0" autoPict="0">
                <anchor moveWithCells="1">
                  <from>
                    <xdr:col>12</xdr:col>
                    <xdr:colOff>0</xdr:colOff>
                    <xdr:row>73</xdr:row>
                    <xdr:rowOff>171450</xdr:rowOff>
                  </from>
                  <to>
                    <xdr:col>13</xdr:col>
                    <xdr:colOff>28575</xdr:colOff>
                    <xdr:row>75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2" name="Check Box 30">
              <controlPr defaultSize="0" autoFill="0" autoLine="0" autoPict="0">
                <anchor moveWithCells="1">
                  <from>
                    <xdr:col>22</xdr:col>
                    <xdr:colOff>0</xdr:colOff>
                    <xdr:row>73</xdr:row>
                    <xdr:rowOff>171450</xdr:rowOff>
                  </from>
                  <to>
                    <xdr:col>23</xdr:col>
                    <xdr:colOff>28575</xdr:colOff>
                    <xdr:row>75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3" name="Check Box 31">
              <controlPr defaultSize="0" autoFill="0" autoLine="0" autoPict="0">
                <anchor moveWithCells="1">
                  <from>
                    <xdr:col>12</xdr:col>
                    <xdr:colOff>0</xdr:colOff>
                    <xdr:row>75</xdr:row>
                    <xdr:rowOff>38100</xdr:rowOff>
                  </from>
                  <to>
                    <xdr:col>13</xdr:col>
                    <xdr:colOff>28575</xdr:colOff>
                    <xdr:row>77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4" name="Check Box 32">
              <controlPr defaultSize="0" autoFill="0" autoLine="0" autoPict="0">
                <anchor moveWithCells="1">
                  <from>
                    <xdr:col>27</xdr:col>
                    <xdr:colOff>0</xdr:colOff>
                    <xdr:row>75</xdr:row>
                    <xdr:rowOff>38100</xdr:rowOff>
                  </from>
                  <to>
                    <xdr:col>28</xdr:col>
                    <xdr:colOff>28575</xdr:colOff>
                    <xdr:row>77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Application Form</vt:lpstr>
      <vt:lpstr>'Application Form'!Print_Area</vt:lpstr>
    </vt:vector>
  </TitlesOfParts>
  <Company>KYB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設計 桝田 5588</dc:creator>
  <cp:lastModifiedBy>Harvey, Frank</cp:lastModifiedBy>
  <cp:lastPrinted>2021-06-18T15:31:21Z</cp:lastPrinted>
  <dcterms:created xsi:type="dcterms:W3CDTF">2017-06-14T14:35:12Z</dcterms:created>
  <dcterms:modified xsi:type="dcterms:W3CDTF">2021-06-21T18:47:17Z</dcterms:modified>
</cp:coreProperties>
</file>